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500" activeTab="0"/>
  </bookViews>
  <sheets>
    <sheet name="ANALÍTICO" sheetId="1" r:id="rId1"/>
    <sheet name="BDI  " sheetId="2" r:id="rId2"/>
    <sheet name="CRONOGRAMA" sheetId="3" r:id="rId3"/>
    <sheet name="COTAÇÕES" sheetId="4" state="hidden" r:id="rId4"/>
    <sheet name="DGO" sheetId="5" state="hidden" r:id="rId5"/>
    <sheet name="ENC SOC " sheetId="6" state="hidden" r:id="rId6"/>
    <sheet name="GERAL" sheetId="7" state="hidden" r:id="rId7"/>
    <sheet name="CE" sheetId="8" state="hidden" r:id="rId8"/>
    <sheet name="CURVA ABC DIN" sheetId="9" state="hidden" r:id="rId9"/>
    <sheet name="CATALAGO FDE" sheetId="10" state="hidden" r:id="rId10"/>
    <sheet name="EDIF" sheetId="11" state="hidden" r:id="rId11"/>
  </sheets>
  <definedNames>
    <definedName name="_xlnm._FilterDatabase" localSheetId="3" hidden="1">'COTAÇÕES'!$A$5:$M$97</definedName>
    <definedName name="_xlnm__FilterDatabase" localSheetId="3">'COTAÇÕES'!$A$5:$M$97</definedName>
    <definedName name="_xlnm__FilterDatabase" localSheetId="6">'GERAL'!$A$1:$AA$621</definedName>
    <definedName name="_xlnm__FilterDatabase_0" localSheetId="3">'COTAÇÕES'!$A$5:$M$97</definedName>
    <definedName name="_xlnm__FilterDatabase_0_0" localSheetId="3">'COTAÇÕES'!$A$5:$M$97</definedName>
    <definedName name="_xlnm__FilterDatabase_0_0_0" localSheetId="3">'COTAÇÕES'!$A$5:$M$97</definedName>
    <definedName name="_xlnm__FilterDatabase_0_0_0_0" localSheetId="3">'COTAÇÕES'!$A$5:$M$97</definedName>
    <definedName name="_xlnm__FilterDatabase_0_0_0_0_0" localSheetId="3">'COTAÇÕES'!$A$5:$M$97</definedName>
    <definedName name="_xlnm__FilterDatabase_0_0_0_0_0_0" localSheetId="3">'COTAÇÕES'!$A$5:$M$97</definedName>
    <definedName name="_xlnm__FilterDatabase_0_0_0_0_0_0_0" localSheetId="3">'COTAÇÕES'!$A$5:$M$97</definedName>
    <definedName name="_xlnm__FilterDatabase_0_0_0_0_0_0_0_0" localSheetId="3">'COTAÇÕES'!$A$5:$M$97</definedName>
    <definedName name="_xlnm__FilterDatabase_0_0_0_0_0_0_0_0_0" localSheetId="3">'COTAÇÕES'!$A$5:$M$97</definedName>
    <definedName name="_xlnm__FilterDatabase_0_0_0_0_0_0_0_0_0_0" localSheetId="3">'COTAÇÕES'!$A$5:$M$97</definedName>
    <definedName name="_xlnm__FilterDatabase_0_0_0_0_0_0_0_0_0_0_0" localSheetId="3">'COTAÇÕES'!$A$5:$M$97</definedName>
    <definedName name="_xlnm__FilterDatabase_0_0_0_0_0_0_0_0_0_0_0_0" localSheetId="3">'COTAÇÕES'!$A$5:$M$97</definedName>
    <definedName name="_xlnm__FilterDatabase_0_0_0_0_0_0_0_0_0_0_0_0_0" localSheetId="3">'COTAÇÕES'!$A$5:$M$97</definedName>
    <definedName name="_xlnm__FilterDatabase_0_0_0_0_0_0_0_0_0_0_0_0_0_0" localSheetId="3">'COTAÇÕES'!$A$5:$M$97</definedName>
    <definedName name="_xlnm__FilterDatabase_0_0_0_0_0_0_0_0_0_0_0_0_0_0_0" localSheetId="3">'COTAÇÕES'!$A$5:$M$97</definedName>
    <definedName name="_xlnm_Print_Area" localSheetId="0">'ANALÍTICO'!$B$1:$I$272</definedName>
    <definedName name="_xlnm_Print_Area" localSheetId="1">'BDI  '!$B$1:$D$31</definedName>
    <definedName name="_xlnm_Print_Area" localSheetId="3">'COTAÇÕES'!$A$5:$L$98</definedName>
    <definedName name="_xlnm_Print_Area" localSheetId="2">'CRONOGRAMA'!$A$1:$AZ$33</definedName>
    <definedName name="_xlnm_Print_Area_0" localSheetId="0">'ANALÍTICO'!$B$1:$I$272</definedName>
    <definedName name="_xlnm_Print_Area_0" localSheetId="1">'BDI  '!$B$1:$D$31</definedName>
    <definedName name="_xlnm_Print_Area_0" localSheetId="3">'COTAÇÕES'!$A$5:$L$98</definedName>
    <definedName name="_xlnm_Print_Area_0" localSheetId="2">'CRONOGRAMA'!$A$1:$AZ$33</definedName>
    <definedName name="_xlnm_Print_Area_0_0" localSheetId="0">'ANALÍTICO'!$B$1:$I$272</definedName>
    <definedName name="_xlnm_Print_Area_0_0" localSheetId="1">'BDI  '!$B$1:$D$31</definedName>
    <definedName name="_xlnm_Print_Area_0_0" localSheetId="3">'COTAÇÕES'!$A$5:$L$98</definedName>
    <definedName name="_xlnm_Print_Area_0_0" localSheetId="2">'CRONOGRAMA'!$A$1:$AZ$33</definedName>
    <definedName name="_xlnm_Print_Area_0_0_0" localSheetId="0">'ANALÍTICO'!$B$1:$I$272</definedName>
    <definedName name="_xlnm_Print_Area_0_0_0" localSheetId="1">'BDI  '!$B$1:$D$31</definedName>
    <definedName name="_xlnm_Print_Area_0_0_0" localSheetId="3">'COTAÇÕES'!$A$5:$L$98</definedName>
    <definedName name="_xlnm_Print_Area_0_0_0" localSheetId="2">'CRONOGRAMA'!$A$1:$AZ$33</definedName>
    <definedName name="_xlnm_Print_Area_0_0_0_0" localSheetId="0">'ANALÍTICO'!$B$1:$I$272</definedName>
    <definedName name="_xlnm_Print_Area_0_0_0_0" localSheetId="1">'BDI  '!$B$1:$D$31</definedName>
    <definedName name="_xlnm_Print_Area_0_0_0_0" localSheetId="3">'COTAÇÕES'!$A$5:$L$98</definedName>
    <definedName name="_xlnm_Print_Area_0_0_0_0" localSheetId="2">'CRONOGRAMA'!$A$1:$AZ$33</definedName>
    <definedName name="_xlnm_Print_Area_0_0_0_0_0" localSheetId="0">'ANALÍTICO'!$B$1:$I$272</definedName>
    <definedName name="_xlnm_Print_Area_0_0_0_0_0" localSheetId="1">'BDI  '!$B$1:$D$31</definedName>
    <definedName name="_xlnm_Print_Area_0_0_0_0_0" localSheetId="3">'COTAÇÕES'!$A$5:$L$98</definedName>
    <definedName name="_xlnm_Print_Area_0_0_0_0_0" localSheetId="2">'CRONOGRAMA'!$A$1:$AZ$33</definedName>
    <definedName name="_xlnm_Print_Area_0_0_0_0_0_0" localSheetId="0">'ANALÍTICO'!$B$1:$I$272</definedName>
    <definedName name="_xlnm_Print_Area_0_0_0_0_0_0" localSheetId="1">'BDI  '!$B$1:$D$31</definedName>
    <definedName name="_xlnm_Print_Area_0_0_0_0_0_0" localSheetId="3">'COTAÇÕES'!$A$5:$L$98</definedName>
    <definedName name="_xlnm_Print_Area_0_0_0_0_0_0" localSheetId="2">'CRONOGRAMA'!$A$1:$AZ$33</definedName>
    <definedName name="_xlnm_Print_Area_0_0_0_0_0_0_0" localSheetId="0">'ANALÍTICO'!$B$1:$I$272</definedName>
    <definedName name="_xlnm_Print_Area_0_0_0_0_0_0_0" localSheetId="1">'BDI  '!$B$1:$D$31</definedName>
    <definedName name="_xlnm_Print_Area_0_0_0_0_0_0_0" localSheetId="3">'COTAÇÕES'!$A$5:$L$98</definedName>
    <definedName name="_xlnm_Print_Area_0_0_0_0_0_0_0" localSheetId="2">'CRONOGRAMA'!$A$1:$AZ$33</definedName>
    <definedName name="_xlnm_Print_Area_0_0_0_0_0_0_0_0" localSheetId="0">'ANALÍTICO'!$B$1:$I$272</definedName>
    <definedName name="_xlnm_Print_Area_0_0_0_0_0_0_0_0" localSheetId="1">'BDI  '!$B$1:$D$31</definedName>
    <definedName name="_xlnm_Print_Area_0_0_0_0_0_0_0_0" localSheetId="3">'COTAÇÕES'!$A$5:$L$98</definedName>
    <definedName name="_xlnm_Print_Area_0_0_0_0_0_0_0_0" localSheetId="2">'CRONOGRAMA'!$A$1:$AZ$33</definedName>
    <definedName name="_xlnm_Print_Area_0_0_0_0_0_0_0_0_0" localSheetId="0">'ANALÍTICO'!$B$1:$I$272</definedName>
    <definedName name="_xlnm_Print_Area_0_0_0_0_0_0_0_0_0" localSheetId="1">'BDI  '!$B$1:$D$31</definedName>
    <definedName name="_xlnm_Print_Area_0_0_0_0_0_0_0_0_0" localSheetId="3">'COTAÇÕES'!$A$5:$L$98</definedName>
    <definedName name="_xlnm_Print_Area_0_0_0_0_0_0_0_0_0" localSheetId="2">'CRONOGRAMA'!$A$1:$AZ$33</definedName>
    <definedName name="_xlnm_Print_Area_0_0_0_0_0_0_0_0_0_0" localSheetId="0">'ANALÍTICO'!$B$1:$I$272</definedName>
    <definedName name="_xlnm_Print_Area_0_0_0_0_0_0_0_0_0_0" localSheetId="1">'BDI  '!$B$1:$D$31</definedName>
    <definedName name="_xlnm_Print_Area_0_0_0_0_0_0_0_0_0_0" localSheetId="3">'COTAÇÕES'!$A$5:$L$98</definedName>
    <definedName name="_xlnm_Print_Area_0_0_0_0_0_0_0_0_0_0" localSheetId="2">'CRONOGRAMA'!$A$1:$AZ$33</definedName>
    <definedName name="_xlnm_Print_Area_0_0_0_0_0_0_0_0_0_0_0" localSheetId="0">'ANALÍTICO'!$B$1:$I$272</definedName>
    <definedName name="_xlnm_Print_Area_0_0_0_0_0_0_0_0_0_0_0" localSheetId="1">'BDI  '!$B$1:$D$31</definedName>
    <definedName name="_xlnm_Print_Area_0_0_0_0_0_0_0_0_0_0_0" localSheetId="3">'COTAÇÕES'!$A$5:$L$98</definedName>
    <definedName name="_xlnm_Print_Area_0_0_0_0_0_0_0_0_0_0_0" localSheetId="2">'CRONOGRAMA'!$A$1:$AZ$33</definedName>
    <definedName name="_xlnm_Print_Area_0_0_0_0_0_0_0_0_0_0_0_0" localSheetId="0">'ANALÍTICO'!$B$1:$I$272</definedName>
    <definedName name="_xlnm_Print_Area_0_0_0_0_0_0_0_0_0_0_0_0" localSheetId="1">'BDI  '!$B$1:$D$31</definedName>
    <definedName name="_xlnm_Print_Area_0_0_0_0_0_0_0_0_0_0_0_0" localSheetId="3">'COTAÇÕES'!$A$5:$L$98</definedName>
    <definedName name="_xlnm_Print_Area_0_0_0_0_0_0_0_0_0_0_0_0" localSheetId="2">'CRONOGRAMA'!$A$1:$AZ$33</definedName>
    <definedName name="_xlnm_Print_Area_0_0_0_0_0_0_0_0_0_0_0_0_0" localSheetId="0">'ANALÍTICO'!$B$1:$I$272</definedName>
    <definedName name="_xlnm_Print_Area_0_0_0_0_0_0_0_0_0_0_0_0_0" localSheetId="1">'BDI  '!$B$1:$D$31</definedName>
    <definedName name="_xlnm_Print_Area_0_0_0_0_0_0_0_0_0_0_0_0_0" localSheetId="3">'COTAÇÕES'!$A$5:$L$98</definedName>
    <definedName name="_xlnm_Print_Area_0_0_0_0_0_0_0_0_0_0_0_0_0" localSheetId="2">'CRONOGRAMA'!$A$1:$AZ$33</definedName>
    <definedName name="_xlnm_Print_Area_0_0_0_0_0_0_0_0_0_0_0_0_0_0" localSheetId="0">'ANALÍTICO'!$B$1:$I$272</definedName>
    <definedName name="_xlnm_Print_Area_0_0_0_0_0_0_0_0_0_0_0_0_0_0" localSheetId="1">'BDI  '!$B$1:$D$31</definedName>
    <definedName name="_xlnm_Print_Area_0_0_0_0_0_0_0_0_0_0_0_0_0_0" localSheetId="3">'COTAÇÕES'!$A$5:$L$98</definedName>
    <definedName name="_xlnm_Print_Area_0_0_0_0_0_0_0_0_0_0_0_0_0_0" localSheetId="2">'CRONOGRAMA'!$A$1:$AZ$33</definedName>
    <definedName name="_xlnm_Print_Area_0_0_0_0_0_0_0_0_0_0_0_0_0_0_0" localSheetId="0">'ANALÍTICO'!$B$1:$I$272</definedName>
    <definedName name="_xlnm_Print_Area_0_0_0_0_0_0_0_0_0_0_0_0_0_0_0" localSheetId="1">'BDI  '!$B$1:$D$31</definedName>
    <definedName name="_xlnm_Print_Area_0_0_0_0_0_0_0_0_0_0_0_0_0_0_0" localSheetId="3">'COTAÇÕES'!$A$5:$L$98</definedName>
    <definedName name="_xlnm_Print_Area_0_0_0_0_0_0_0_0_0_0_0_0_0_0_0" localSheetId="2">'CRONOGRAMA'!$A$1:$AZ$33</definedName>
    <definedName name="_xlnm_Print_Titles" localSheetId="0">'ANALÍTICO'!$1:$7</definedName>
    <definedName name="_xlnm_Print_Titles_0" localSheetId="0">'ANALÍTICO'!$1:$7</definedName>
    <definedName name="_xlnm_Print_Titles_0_0" localSheetId="0">'ANALÍTICO'!$1:$7</definedName>
    <definedName name="_xlnm_Print_Titles_0_0_0" localSheetId="0">'ANALÍTICO'!$1:$7</definedName>
    <definedName name="_xlnm_Print_Titles_0_0_0_0" localSheetId="0">'ANALÍTICO'!$1:$7</definedName>
    <definedName name="_xlnm_Print_Titles_0_0_0_0_0" localSheetId="0">'ANALÍTICO'!$1:$7</definedName>
    <definedName name="_xlnm_Print_Titles_0_0_0_0_0_0" localSheetId="0">'ANALÍTICO'!$1:$7</definedName>
    <definedName name="_xlnm_Print_Titles_0_0_0_0_0_0_0" localSheetId="0">'ANALÍTICO'!$1:$7</definedName>
    <definedName name="_xlnm_Print_Titles_0_0_0_0_0_0_0_0" localSheetId="0">'ANALÍTICO'!$1:$7</definedName>
    <definedName name="_xlnm_Print_Titles_0_0_0_0_0_0_0_0_0" localSheetId="0">'ANALÍTICO'!$1:$7</definedName>
    <definedName name="_xlnm_Print_Titles_0_0_0_0_0_0_0_0_0_0" localSheetId="0">'ANALÍTICO'!$1:$7</definedName>
    <definedName name="_xlnm_Print_Titles_0_0_0_0_0_0_0_0_0_0_0" localSheetId="0">'ANALÍTICO'!$1:$7</definedName>
    <definedName name="_xlnm_Print_Titles_0_0_0_0_0_0_0_0_0_0_0_0" localSheetId="0">'ANALÍTICO'!$1:$7</definedName>
    <definedName name="_xlnm_Print_Titles_0_0_0_0_0_0_0_0_0_0_0_0_0" localSheetId="0">'ANALÍTICO'!$1:$7</definedName>
    <definedName name="_xlnm_Print_Titles_0_0_0_0_0_0_0_0_0_0_0_0_0_0" localSheetId="0">'ANALÍTICO'!$1:$7</definedName>
    <definedName name="_xlnm_Print_Titles_0_0_0_0_0_0_0_0_0_0_0_0_0_0_0" localSheetId="0">'ANALÍTICO'!$1:$7</definedName>
    <definedName name="_xlnm.Print_Area" localSheetId="0">'ANALÍTICO'!$B$1:$I$280</definedName>
    <definedName name="_xlnm.Print_Area" localSheetId="1">'BDI  '!$B$1:$D$31</definedName>
    <definedName name="_xlnm.Print_Area" localSheetId="3">'COTAÇÕES'!$A$5:$L$98</definedName>
    <definedName name="_xlnm.Print_Area" localSheetId="2">'CRONOGRAMA'!$A$1:$AZ$33</definedName>
    <definedName name="artur" localSheetId="7">'CE'!$A$6:$E$623</definedName>
    <definedName name="CE06_OK" localSheetId="7">'CE'!$A$6:$E$623</definedName>
    <definedName name="CEA" localSheetId="7">'CE'!$A$8:$E$253</definedName>
    <definedName name="CETESTE" localSheetId="7">'CE'!$A$9:$E$375</definedName>
    <definedName name="COSM">'CE'!$A$6:$E$623</definedName>
    <definedName name="COSMO" localSheetId="7">'CE'!$A$6:$E$623</definedName>
    <definedName name="eldo" localSheetId="7">'CE'!$A$9:$E$503</definedName>
    <definedName name="ester">NA()</definedName>
    <definedName name="Excel_BuiltIn_Print_Area" localSheetId="0">'ANALÍTICO'!$B$1:$BF$272</definedName>
    <definedName name="hu" localSheetId="7">'CE'!$A$8:$E$311</definedName>
    <definedName name="MAR" localSheetId="7">'CE'!$A$6:$E$532</definedName>
    <definedName name="_xlnm.Print_Titles" localSheetId="0">'ANALÍTICO'!$1:$7</definedName>
    <definedName name="UB" localSheetId="7">'CE'!$A$8:$E$253</definedName>
  </definedNames>
  <calcPr fullCalcOnLoad="1"/>
</workbook>
</file>

<file path=xl/comments1.xml><?xml version="1.0" encoding="utf-8"?>
<comments xmlns="http://schemas.openxmlformats.org/spreadsheetml/2006/main">
  <authors>
    <author/>
  </authors>
  <commentList>
    <comment ref="G106" authorId="0">
      <text>
        <r>
          <rPr>
            <sz val="11"/>
            <color indexed="8"/>
            <rFont val="Calibri"/>
            <family val="2"/>
          </rPr>
          <t xml:space="preserve">Portão de entrada a ser realocado de 2,37x 2,2m
</t>
        </r>
      </text>
    </comment>
    <comment ref="G107" authorId="0">
      <text>
        <r>
          <rPr>
            <sz val="11"/>
            <color indexed="8"/>
            <rFont val="Calibri"/>
            <family val="2"/>
          </rPr>
          <t xml:space="preserve">Reforma do portão de entrada de 2,37x 2,2m 
</t>
        </r>
      </text>
    </comment>
    <comment ref="G111" authorId="0">
      <text>
        <r>
          <rPr>
            <sz val="11"/>
            <color indexed="8"/>
            <rFont val="Calibri"/>
            <family val="2"/>
          </rPr>
          <t xml:space="preserve">7,66m² para fechamento perto lixeira e 0,5x 2,2m de altura para fechamento portão 2 folhas
</t>
        </r>
      </text>
    </comment>
    <comment ref="G114" authorId="0">
      <text>
        <r>
          <rPr>
            <sz val="11"/>
            <color indexed="8"/>
            <rFont val="Calibri"/>
            <family val="2"/>
          </rPr>
          <t xml:space="preserve">5,8m² para as esquadrias e 1,58  para a portas metálicas
</t>
        </r>
      </text>
    </comment>
    <comment ref="G134" authorId="0">
      <text>
        <r>
          <rPr>
            <sz val="11"/>
            <color indexed="8"/>
            <rFont val="Calibri"/>
            <family val="2"/>
          </rPr>
          <t>Considerado 10cm de piso (altura)</t>
        </r>
      </text>
    </comment>
    <comment ref="G195" authorId="0">
      <text>
        <r>
          <rPr>
            <sz val="11"/>
            <color indexed="8"/>
            <rFont val="Calibri"/>
            <family val="2"/>
          </rPr>
          <t>Falta incluir ou não copa</t>
        </r>
      </text>
    </comment>
    <comment ref="H158" authorId="0">
      <text>
        <r>
          <rPr>
            <sz val="11"/>
            <color indexed="8"/>
            <rFont val="Calibri"/>
            <family val="2"/>
          </rPr>
          <t>Valor tirado o BDI de 29,71%</t>
        </r>
      </text>
    </comment>
    <comment ref="H159" authorId="0">
      <text>
        <r>
          <rPr>
            <sz val="11"/>
            <color indexed="8"/>
            <rFont val="Calibri"/>
            <family val="2"/>
          </rPr>
          <t>Valor tirando 29,71% de BDI</t>
        </r>
      </text>
    </comment>
  </commentList>
</comments>
</file>

<file path=xl/sharedStrings.xml><?xml version="1.0" encoding="utf-8"?>
<sst xmlns="http://schemas.openxmlformats.org/spreadsheetml/2006/main" count="4030" uniqueCount="1996">
  <si>
    <t xml:space="preserve">CLIENTE:  </t>
  </si>
  <si>
    <t>PREFEITURA DO MUNICÍPIO DE ITATIBA</t>
  </si>
  <si>
    <t>FOLHA:</t>
  </si>
  <si>
    <t xml:space="preserve">PROJETO:  </t>
  </si>
  <si>
    <t>UBS TAPERA GRANDE “LUIZ EMMANUEL BIANCHI”</t>
  </si>
  <si>
    <t xml:space="preserve">LOCAL:  </t>
  </si>
  <si>
    <t>RODOVIA ROMILDO PRADO, KM 13, S/N – BAIRRO TAPERA GRANDE  - ITATIBA/ SP</t>
  </si>
  <si>
    <t>DATA: agosto/2018</t>
  </si>
  <si>
    <t>CPOS 173 – sem desoneração/ SINAPI sem desoneração julho 2018/ FDE julho/2018</t>
  </si>
  <si>
    <t>ITEM</t>
  </si>
  <si>
    <t>BASE</t>
  </si>
  <si>
    <t>COMPOSIÇÃO (código)</t>
  </si>
  <si>
    <t>DESCRIÇÃO</t>
  </si>
  <si>
    <t>UND</t>
  </si>
  <si>
    <t>QUANT.</t>
  </si>
  <si>
    <t>PREÇO UNITÁRIO</t>
  </si>
  <si>
    <t>TOTAL GERAL</t>
  </si>
  <si>
    <t>I</t>
  </si>
  <si>
    <t>PRÉDIO</t>
  </si>
  <si>
    <t>1.0</t>
  </si>
  <si>
    <t>SERVIÇOS PRELIMINARES</t>
  </si>
  <si>
    <t>1.1</t>
  </si>
  <si>
    <t>SERVIÇOS TÉCNICOS , INICIAIS E ADMINISTRAÇÃO</t>
  </si>
  <si>
    <t>1.1.1</t>
  </si>
  <si>
    <t>MOBILIZAÇÃO E DESMOBILIZAÇÃO DE CANTEIRO DE OBRAS</t>
  </si>
  <si>
    <t>1.1.1.1</t>
  </si>
  <si>
    <t>CPOS</t>
  </si>
  <si>
    <t xml:space="preserve">02.08.020 </t>
  </si>
  <si>
    <t>Placa de identificação da obra (6x3 padrão governo/convênio)</t>
  </si>
  <si>
    <t>m²</t>
  </si>
  <si>
    <t>1.1.1.2</t>
  </si>
  <si>
    <t xml:space="preserve">02.10.020 </t>
  </si>
  <si>
    <t>Locação da obra (ampliação)</t>
  </si>
  <si>
    <t>1.1.1.3</t>
  </si>
  <si>
    <t xml:space="preserve">03.01.020 </t>
  </si>
  <si>
    <t xml:space="preserve">Demolição manual de concreto simples </t>
  </si>
  <si>
    <t>m³</t>
  </si>
  <si>
    <t>1.1.1.4</t>
  </si>
  <si>
    <t>05.08.080</t>
  </si>
  <si>
    <t>Transporte de entulho, para distancias superiores ao 5º ao 10º km</t>
  </si>
  <si>
    <t>m3xkm</t>
  </si>
  <si>
    <t>1.1.1.5</t>
  </si>
  <si>
    <t>02.02.130</t>
  </si>
  <si>
    <t>Locação de container tipo escritório com 1 vaso sanitário, 1 lavatório e 1 ponto para chuveiro área mínima de 13,80 m²</t>
  </si>
  <si>
    <t>unxmês</t>
  </si>
  <si>
    <t>1.1.1.6</t>
  </si>
  <si>
    <t>02.05.060</t>
  </si>
  <si>
    <t>Montagem e desmontagem de andaime torre metálica com altura até 10m</t>
  </si>
  <si>
    <t>m</t>
  </si>
  <si>
    <t>1.1.1.7</t>
  </si>
  <si>
    <t>01.17.061</t>
  </si>
  <si>
    <t xml:space="preserve">Projeto executivo de estrutura em formato A0 </t>
  </si>
  <si>
    <t>un</t>
  </si>
  <si>
    <t>1.1.1.8</t>
  </si>
  <si>
    <t>01.17.081</t>
  </si>
  <si>
    <t xml:space="preserve">Projeto executivo de instalações hidráulicas em formato A0 </t>
  </si>
  <si>
    <t>1.1.1.9</t>
  </si>
  <si>
    <t>01.17.121</t>
  </si>
  <si>
    <t xml:space="preserve">Projeto executivo de instalações elétricas em formato A0 </t>
  </si>
  <si>
    <t>1.1.1.10</t>
  </si>
  <si>
    <t>01.21.010</t>
  </si>
  <si>
    <t xml:space="preserve">Instalação e transporte de equipamento de sondagem </t>
  </si>
  <si>
    <t>tx</t>
  </si>
  <si>
    <t>2.0</t>
  </si>
  <si>
    <t>BENFEITORIAS</t>
  </si>
  <si>
    <t>2.1</t>
  </si>
  <si>
    <t>COMUNICAÇÃO VISUAL</t>
  </si>
  <si>
    <t>2.1.1</t>
  </si>
  <si>
    <t>Orçamento</t>
  </si>
  <si>
    <t>21.03.151</t>
  </si>
  <si>
    <r>
      <rPr>
        <sz val="10"/>
        <color indexed="8"/>
        <rFont val="Arial"/>
        <family val="2"/>
      </rPr>
      <t>Chapa TECBOND, ou equivalente técnico,  com pintura automotiva e acabamento em verniz bicomponente, confeccionada em plotagem e policromia na cor azul escuro R:82 G:101  b:140 ( tamanho 6,00m de largura x 1,20m de altura)</t>
    </r>
    <r>
      <rPr>
        <sz val="10"/>
        <color indexed="25"/>
        <rFont val="Arial"/>
        <family val="2"/>
      </rPr>
      <t xml:space="preserve">*
</t>
    </r>
  </si>
  <si>
    <t>Totem dupla face com revestimento em chapa
TECBOND, ou equivalente técnico, com pintura
automotiva e acabamento em verniz bicomponente,
confeccionada em plotagem e policromia, na cor azul
escuro R:82 G:101 b:140.</t>
  </si>
  <si>
    <t>2.1.2</t>
  </si>
  <si>
    <t xml:space="preserve">97.02.190 </t>
  </si>
  <si>
    <r>
      <rPr>
        <b/>
        <sz val="10"/>
        <color indexed="8"/>
        <rFont val="Arial"/>
        <family val="2"/>
      </rPr>
      <t xml:space="preserve">Placa de identificação em acrílico com texto em vinil  </t>
    </r>
    <r>
      <rPr>
        <b/>
        <sz val="10"/>
        <color indexed="10"/>
        <rFont val="Arial"/>
        <family val="2"/>
      </rPr>
      <t>*</t>
    </r>
  </si>
  <si>
    <t>3.0</t>
  </si>
  <si>
    <t>INFRAESTRUTURA</t>
  </si>
  <si>
    <t>3.1</t>
  </si>
  <si>
    <t>BALDRAME</t>
  </si>
  <si>
    <t>3.1.1</t>
  </si>
  <si>
    <t>06.02.020</t>
  </si>
  <si>
    <t xml:space="preserve">Escavação manual em solo de 1ª e 2ª categoria em vala ou cava até 1,50m </t>
  </si>
  <si>
    <t>3.1.2</t>
  </si>
  <si>
    <t>07.10.020</t>
  </si>
  <si>
    <t>Espalhamento de solo com compactação sem controle</t>
  </si>
  <si>
    <t>3.1.3</t>
  </si>
  <si>
    <t>11.04.020</t>
  </si>
  <si>
    <t>Concreto não estrutural executado no local, minimo 150 kg de cimento</t>
  </si>
  <si>
    <t>3.1.4</t>
  </si>
  <si>
    <t>11.16.020</t>
  </si>
  <si>
    <t>Lançamento, espalhamento e adensamento de concreto ou massa em lastro e/ ou enchimento.</t>
  </si>
  <si>
    <t>m3</t>
  </si>
  <si>
    <t>3.1.5</t>
  </si>
  <si>
    <t xml:space="preserve">09.01.020 </t>
  </si>
  <si>
    <t xml:space="preserve">Forma em madeira comum </t>
  </si>
  <si>
    <t>3.1.6</t>
  </si>
  <si>
    <t xml:space="preserve">10.01.040 </t>
  </si>
  <si>
    <t xml:space="preserve">Armadura em barra de aço CA-50 (A ou B) fyk= 500 MPa </t>
  </si>
  <si>
    <t>kg</t>
  </si>
  <si>
    <t>3.1.7</t>
  </si>
  <si>
    <t xml:space="preserve">11.01.100 </t>
  </si>
  <si>
    <t xml:space="preserve">Concreto usinado, fck = 20,0 MPa </t>
  </si>
  <si>
    <t>3.1.8</t>
  </si>
  <si>
    <t xml:space="preserve">11.16.040 </t>
  </si>
  <si>
    <t xml:space="preserve">Lançamento e adensamento de concreto ou massa em fundação </t>
  </si>
  <si>
    <t>3.1.9</t>
  </si>
  <si>
    <t xml:space="preserve">06.11.040 </t>
  </si>
  <si>
    <t xml:space="preserve">Reaterro manual apiloado sem controle de compactação </t>
  </si>
  <si>
    <t>3.2</t>
  </si>
  <si>
    <t>BLOCOS</t>
  </si>
  <si>
    <t>3.2.1</t>
  </si>
  <si>
    <t>3.2.2</t>
  </si>
  <si>
    <t>3.2.3</t>
  </si>
  <si>
    <t>3.2.4</t>
  </si>
  <si>
    <t>3.2.5</t>
  </si>
  <si>
    <t>3.2.6</t>
  </si>
  <si>
    <t>3.3</t>
  </si>
  <si>
    <t>CONTRAPISO</t>
  </si>
  <si>
    <t>3.3.1</t>
  </si>
  <si>
    <t>17.01.040</t>
  </si>
  <si>
    <t>Lastro de concreto impermeabilizado e = 5 cm</t>
  </si>
  <si>
    <t>3.3.2</t>
  </si>
  <si>
    <t xml:space="preserve">17.01.020 </t>
  </si>
  <si>
    <t>Argamassa de regularização e/ou proteção esp.=3,0cm (Ampliação)</t>
  </si>
  <si>
    <t>3.4</t>
  </si>
  <si>
    <t>FUNDAÇÃO</t>
  </si>
  <si>
    <t>3.4.1</t>
  </si>
  <si>
    <t>06.02.040</t>
  </si>
  <si>
    <t>Escavação manual em solo de 1ª e 2ª categoria em vala ou cava além de 1,5m.</t>
  </si>
  <si>
    <t>3.4.2</t>
  </si>
  <si>
    <t>12.01.060</t>
  </si>
  <si>
    <t xml:space="preserve">Broca em concreto armado diâmetro de 30 cm - completa </t>
  </si>
  <si>
    <t>3.4.3</t>
  </si>
  <si>
    <t>3.5</t>
  </si>
  <si>
    <t>MURETAS DE CONTENÇÃO DO TERRENO</t>
  </si>
  <si>
    <t>3.5.1</t>
  </si>
  <si>
    <t>3.5.2</t>
  </si>
  <si>
    <t>Escavação manual em solo de 1ª e 2ª categoria em vala ou cava até 1,50 m</t>
  </si>
  <si>
    <t>3.5.3</t>
  </si>
  <si>
    <t>3.5.4</t>
  </si>
  <si>
    <t>3.5.5</t>
  </si>
  <si>
    <t>3.5.6</t>
  </si>
  <si>
    <t>3.5.7</t>
  </si>
  <si>
    <t>3.5.8</t>
  </si>
  <si>
    <t>11.05.040</t>
  </si>
  <si>
    <t>Argamassa graute</t>
  </si>
  <si>
    <t>3.5.9</t>
  </si>
  <si>
    <t xml:space="preserve">14.04.210 </t>
  </si>
  <si>
    <t xml:space="preserve">Alvenaria de bloco cerâmico de vedação, uso revestido, de 14 cm </t>
  </si>
  <si>
    <t>4.0</t>
  </si>
  <si>
    <t>SUPERESTRUTURA</t>
  </si>
  <si>
    <t>4.1</t>
  </si>
  <si>
    <t>ESTRUTURA DE CONCRETO</t>
  </si>
  <si>
    <t>4.1.1</t>
  </si>
  <si>
    <t>4.1.2</t>
  </si>
  <si>
    <t>4.1.3</t>
  </si>
  <si>
    <t>4.1.4</t>
  </si>
  <si>
    <t xml:space="preserve">11.16.060 </t>
  </si>
  <si>
    <t xml:space="preserve">Lançamento e adensamento de concreto ou massa em estrutura </t>
  </si>
  <si>
    <t>4.1.5</t>
  </si>
  <si>
    <t xml:space="preserve">14.20.010 </t>
  </si>
  <si>
    <t xml:space="preserve">Vergas, contravergas e pilaretes de concreto armado </t>
  </si>
  <si>
    <t>4.2</t>
  </si>
  <si>
    <t>FORROS</t>
  </si>
  <si>
    <t>4.2.1</t>
  </si>
  <si>
    <t xml:space="preserve">13.01.020 </t>
  </si>
  <si>
    <t>Laje pré-fabricada mista vigota treliçada/ lajota cerâmica – LT 12 (8+4) e capa com concreto de 20 MPa</t>
  </si>
  <si>
    <t>5.0</t>
  </si>
  <si>
    <t>ARQUITETURA</t>
  </si>
  <si>
    <t>5.1</t>
  </si>
  <si>
    <t>ALVENARIA E FECHAMENTO</t>
  </si>
  <si>
    <t>5.1.1</t>
  </si>
  <si>
    <t xml:space="preserve">03.02.040 </t>
  </si>
  <si>
    <t>Demolição manual de alvenaria de elevação ou elemento vazado, incluindo revestimento (muro e paredes internas)</t>
  </si>
  <si>
    <t>5.1.2</t>
  </si>
  <si>
    <t xml:space="preserve">04.01.100 </t>
  </si>
  <si>
    <t>Retirada de cerca</t>
  </si>
  <si>
    <t>5.1.3</t>
  </si>
  <si>
    <t>5.1.4</t>
  </si>
  <si>
    <t xml:space="preserve">32.07.090 </t>
  </si>
  <si>
    <t xml:space="preserve">Junta de dilatação ou vedação com mastique de silicone, 1,0 x 0,5 cm - inclusive guia de apoio em polietileno </t>
  </si>
  <si>
    <t>5.2</t>
  </si>
  <si>
    <t>COBERTURA E TAPAMENTO</t>
  </si>
  <si>
    <t>5.2.1</t>
  </si>
  <si>
    <t xml:space="preserve">04.03.020 </t>
  </si>
  <si>
    <t xml:space="preserve">Retirada de telhamento em barro </t>
  </si>
  <si>
    <t>5.2.2</t>
  </si>
  <si>
    <t xml:space="preserve">04.03.060 </t>
  </si>
  <si>
    <t xml:space="preserve">Retirada de cumeeira ou espigão em barro </t>
  </si>
  <si>
    <t>5.2.3</t>
  </si>
  <si>
    <t xml:space="preserve">04.02.050 </t>
  </si>
  <si>
    <t xml:space="preserve">Retirada de estrutura em madeira tesoura - telhas de barro </t>
  </si>
  <si>
    <t>5.2.4</t>
  </si>
  <si>
    <t xml:space="preserve">15.03.030 </t>
  </si>
  <si>
    <t xml:space="preserve">Fornecimento e montagem de estrutura em aço ASTM-A 36, sem pintura </t>
  </si>
  <si>
    <t>5.2.5</t>
  </si>
  <si>
    <t>33.07.140</t>
  </si>
  <si>
    <t>Pintura com esmalte alquídico em estrutura metálica</t>
  </si>
  <si>
    <t>5.2.6</t>
  </si>
  <si>
    <t xml:space="preserve">16.13.130 </t>
  </si>
  <si>
    <t xml:space="preserve">Telhamento em chapa de aço com pintura poliéster, tipo sanduíche, espessura de 0,50 mm, com poliestireno expandido </t>
  </si>
  <si>
    <t>5.2.7</t>
  </si>
  <si>
    <t>16.12.200</t>
  </si>
  <si>
    <t>Cumeeira em chapa de aço pré-pintada com epóxi e poliéster, perfil trapezoidal, com espessura de 0,50 mm</t>
  </si>
  <si>
    <t>5.3</t>
  </si>
  <si>
    <t>TRATAMENTOS E IMPERMEABILIZAÇÃO</t>
  </si>
  <si>
    <t>5.3.1</t>
  </si>
  <si>
    <t xml:space="preserve">32.16.010 </t>
  </si>
  <si>
    <t>Impermeabilização em pintura de asfalto oxidado com solventes orgânicos, sobre massa</t>
  </si>
  <si>
    <t>5.3.2</t>
  </si>
  <si>
    <t xml:space="preserve">32.17.010 </t>
  </si>
  <si>
    <t xml:space="preserve">Impermeabilização em argamassa impermeável com aditivo hidrófugo </t>
  </si>
  <si>
    <t>5.4</t>
  </si>
  <si>
    <t>REVESTIMENTOS</t>
  </si>
  <si>
    <t>5.4.1</t>
  </si>
  <si>
    <t>REVESTIMENTOS INTERNOS E EXTERNOS</t>
  </si>
  <si>
    <t>5.4.1.1</t>
  </si>
  <si>
    <t xml:space="preserve">03.04.020 </t>
  </si>
  <si>
    <t xml:space="preserve">Demolição manual de revestimento cerâmico, incluindo a base </t>
  </si>
  <si>
    <t>5.4.1.2</t>
  </si>
  <si>
    <t xml:space="preserve">17.02.020 </t>
  </si>
  <si>
    <t>Chapisco</t>
  </si>
  <si>
    <t>5.4.1.3</t>
  </si>
  <si>
    <t xml:space="preserve">17.02.220 </t>
  </si>
  <si>
    <t>Reboco</t>
  </si>
  <si>
    <t>5.4.1.4</t>
  </si>
  <si>
    <t>SINAPI</t>
  </si>
  <si>
    <t>93395</t>
  </si>
  <si>
    <t>Revestimento cerâmico para paredes internas com placas tipo esmaltada padrão popular de dimensões 20x20 cm aplicadas em ambientes de área maior que 5 m2 a meia altura das paredes. af_06/2014</t>
  </si>
  <si>
    <t>5.5</t>
  </si>
  <si>
    <t>SOLEIRAS E PEITORIS</t>
  </si>
  <si>
    <t>5.5.1</t>
  </si>
  <si>
    <t>SOLEIRAS</t>
  </si>
  <si>
    <t>5.5.1.1</t>
  </si>
  <si>
    <t>19.01.060</t>
  </si>
  <si>
    <t>Peitoril e/ou soleira em granito com espessura de 2 cm e largura até 20 cm</t>
  </si>
  <si>
    <t>5.6</t>
  </si>
  <si>
    <t>PISOS</t>
  </si>
  <si>
    <t>5.6.1</t>
  </si>
  <si>
    <t>5.6.2</t>
  </si>
  <si>
    <t>18.06.022</t>
  </si>
  <si>
    <t>Placa cerâmica esmaltada PEI-4 para área interna, grupo de absorção BIIa, resistência química A, assentado com argamassa colante industrializada</t>
  </si>
  <si>
    <t>5.6.3</t>
  </si>
  <si>
    <t>18.06.410</t>
  </si>
  <si>
    <t>Rejuntamento de piso em placas cerâmicas com argamassa industrializada para rejunte, juntas acima de 3 até 5 mm</t>
  </si>
  <si>
    <t>5.7</t>
  </si>
  <si>
    <t>ESQUADRIAS</t>
  </si>
  <si>
    <t>5.7.1</t>
  </si>
  <si>
    <t>ESQUADRIAS DE MADEIRA</t>
  </si>
  <si>
    <t>5.7.1.1</t>
  </si>
  <si>
    <t>23.13.020</t>
  </si>
  <si>
    <t>Porta lisa de madeira, interna, resistente a umidade "PIM RU", para acabamento em pintura, padrão dimensional médio/pesado, com ferragens, completo - 80 x 210 cm</t>
  </si>
  <si>
    <t>5.7.1.2</t>
  </si>
  <si>
    <t>23.12.001</t>
  </si>
  <si>
    <t>Porta lisa de madeira, interna "PIM", para acabamento em pintura, padrão dimensional médio, com ferragens, completo - 80 x 210 cm</t>
  </si>
  <si>
    <t>5.7.1.3</t>
  </si>
  <si>
    <t>23.13.064</t>
  </si>
  <si>
    <t>Porta lisa de madeira, interna, resistente a umidade "PIM RU", para acabamento em pintura, de correr ou deslizante, tipo acessível, padrão dimensional pesado, com sistema deslizante e ferragens, completo - 100 x 210 cm</t>
  </si>
  <si>
    <t>5.7.2</t>
  </si>
  <si>
    <t>ESQUADRIAS METÁLICAS</t>
  </si>
  <si>
    <t>5.7.2.1</t>
  </si>
  <si>
    <t>04.09.020</t>
  </si>
  <si>
    <t>Retirada de esquadria metálica em geral</t>
  </si>
  <si>
    <t>5.7.2.2</t>
  </si>
  <si>
    <t>24.02.040</t>
  </si>
  <si>
    <t>Porta/portão tipo gradil sob medida</t>
  </si>
  <si>
    <t>5.7.2.3</t>
  </si>
  <si>
    <t>24.02.020</t>
  </si>
  <si>
    <t>Porta em ferro de abrir, para receber vidro, linha comercial***</t>
  </si>
  <si>
    <t>5.7.2.4</t>
  </si>
  <si>
    <t>24.01.040</t>
  </si>
  <si>
    <t>Caixilho em ferro basculante, linha comercial</t>
  </si>
  <si>
    <t>5.7.2.5</t>
  </si>
  <si>
    <t>24.02.280</t>
  </si>
  <si>
    <t>Porta/portão de correr em tela ondulada de aço galvanizado, sob medida</t>
  </si>
  <si>
    <t>5.7.2.6</t>
  </si>
  <si>
    <t>34.05.260</t>
  </si>
  <si>
    <t>Gradil em aço galvanizado eletrofundido, malha 65 x 132 mm, e pintura eletrostática</t>
  </si>
  <si>
    <t>5.7.2.7</t>
  </si>
  <si>
    <t>24.02.450</t>
  </si>
  <si>
    <t>Grade de proteção para caixilhos</t>
  </si>
  <si>
    <t>5.8</t>
  </si>
  <si>
    <t>VIDROS</t>
  </si>
  <si>
    <t>5.8.1</t>
  </si>
  <si>
    <t>26.01.230</t>
  </si>
  <si>
    <t>Vidro fantasia de 3/4 mm</t>
  </si>
  <si>
    <t>5.8.2</t>
  </si>
  <si>
    <t>5.9</t>
  </si>
  <si>
    <t>LOUÇAS</t>
  </si>
  <si>
    <t>5.9.1</t>
  </si>
  <si>
    <t xml:space="preserve">30.08.060 </t>
  </si>
  <si>
    <t xml:space="preserve">Bacia sifonada de louça para pessoas com mobilidade reduzida - 6 litros </t>
  </si>
  <si>
    <t>5.9.2</t>
  </si>
  <si>
    <t>44.01.240</t>
  </si>
  <si>
    <t>Lavatório em louça com coluna suspensa</t>
  </si>
  <si>
    <t>5.10</t>
  </si>
  <si>
    <t>METAIS E ACESSÓRIOS</t>
  </si>
  <si>
    <t>5.10.1</t>
  </si>
  <si>
    <t xml:space="preserve">30.01.030 </t>
  </si>
  <si>
    <r>
      <rPr>
        <sz val="10"/>
        <color indexed="8"/>
        <rFont val="Arial"/>
        <family val="2"/>
      </rPr>
      <t xml:space="preserve">Barra de apoio reta, para pessoas com mobilidade reduzida, em tubo de aço inoxidável de 1 1/2´ x 800 mm </t>
    </r>
    <r>
      <rPr>
        <sz val="10"/>
        <color indexed="53"/>
        <rFont val="Arial"/>
        <family val="2"/>
      </rPr>
      <t>****</t>
    </r>
  </si>
  <si>
    <t>5.10.2</t>
  </si>
  <si>
    <t>30.01.130</t>
  </si>
  <si>
    <r>
      <rPr>
        <sz val="10"/>
        <color indexed="8"/>
        <rFont val="Arial"/>
        <family val="2"/>
      </rPr>
      <t xml:space="preserve">Barra de proteção para lavatório, para pessoas com mobilidade reduzida, em tubo de alumínio acabamento com pintura epóxi </t>
    </r>
    <r>
      <rPr>
        <sz val="10"/>
        <color indexed="53"/>
        <rFont val="Arial"/>
        <family val="2"/>
      </rPr>
      <t>****</t>
    </r>
  </si>
  <si>
    <t>5.10.3</t>
  </si>
  <si>
    <t>30.01.120</t>
  </si>
  <si>
    <r>
      <rPr>
        <sz val="10"/>
        <color indexed="8"/>
        <rFont val="Arial"/>
        <family val="2"/>
      </rPr>
      <t xml:space="preserve">Barra de apoio reta, para pessoas com mobilidade reduzida, em tubo de aço inoxidável de 1 1/4´ x 400 mm </t>
    </r>
    <r>
      <rPr>
        <sz val="10"/>
        <color indexed="53"/>
        <rFont val="Arial"/>
        <family val="2"/>
      </rPr>
      <t>****</t>
    </r>
  </si>
  <si>
    <t>5.11</t>
  </si>
  <si>
    <t>TAMPOS E BANCADAS</t>
  </si>
  <si>
    <t>5.11.1</t>
  </si>
  <si>
    <t>44.02.200</t>
  </si>
  <si>
    <t>Tampo/bancada em concreto armado, revestido em aço inoxidável fosco polido (sala de lavagem e descontaminação)</t>
  </si>
  <si>
    <t>5.11.2</t>
  </si>
  <si>
    <t>44.02.210</t>
  </si>
  <si>
    <t>Tampo/bancada em granito amêndoa, espessura de 2 cm</t>
  </si>
  <si>
    <t>5.12</t>
  </si>
  <si>
    <t>ITENS ESPECIAIS</t>
  </si>
  <si>
    <t>5.12.1</t>
  </si>
  <si>
    <t>LIXEIRA</t>
  </si>
  <si>
    <t>5.12.1.1</t>
  </si>
  <si>
    <t>5.12.1.2</t>
  </si>
  <si>
    <t>06.01.020</t>
  </si>
  <si>
    <t>Escavação manual em solo de 1ª e 2ª categoria em campo aberto</t>
  </si>
  <si>
    <t>5.12.1.3</t>
  </si>
  <si>
    <t>05.10.020</t>
  </si>
  <si>
    <t>Transporte de solo de 1ª e 2ª categoria por caminhão para distâncias superiores ao 5° km até o 10° km</t>
  </si>
  <si>
    <t>5.12.1.4</t>
  </si>
  <si>
    <t>12.01.020</t>
  </si>
  <si>
    <t>Broca em concreto armado diâmetro de 20 cm - completa</t>
  </si>
  <si>
    <t>5.12.1.5</t>
  </si>
  <si>
    <t>09.01.020</t>
  </si>
  <si>
    <t>Forma em madeira comum para fundação</t>
  </si>
  <si>
    <t>5.12.1.6</t>
  </si>
  <si>
    <t>07.11.020</t>
  </si>
  <si>
    <t>Reaterro compactado mecanizado de vala ou cava com compactador</t>
  </si>
  <si>
    <t>5.12.1.7</t>
  </si>
  <si>
    <t>17.05.100</t>
  </si>
  <si>
    <t>Piso com requadro em concreto simples com controle fck = 25 MPa</t>
  </si>
  <si>
    <t>5.12.1.8</t>
  </si>
  <si>
    <t>11.01.100</t>
  </si>
  <si>
    <t>Concreto usinado, fck = 20,0 MPa</t>
  </si>
  <si>
    <t>5.12.1.9</t>
  </si>
  <si>
    <t>10.01.040</t>
  </si>
  <si>
    <t>Armadura em barra de aço CA-50 (A ou B) fyk= 500 MPa</t>
  </si>
  <si>
    <t>5.12.1.10</t>
  </si>
  <si>
    <t>14.05.050</t>
  </si>
  <si>
    <t>Alvenaria de bloco cerâmico estrutural, uso revestido, de 14 cm</t>
  </si>
  <si>
    <t>5.12.1.11</t>
  </si>
  <si>
    <t>5.12.1.12</t>
  </si>
  <si>
    <t>5.12.1.13</t>
  </si>
  <si>
    <t>5.12.1.14</t>
  </si>
  <si>
    <t>5.12.1.15</t>
  </si>
  <si>
    <t>96914</t>
  </si>
  <si>
    <t>Porta em ferro perfilado com chapa para abrigo de lixo - ref. siurb 08-03-05 af_01/2017</t>
  </si>
  <si>
    <t>5.12.1.16</t>
  </si>
  <si>
    <t>13.01.020</t>
  </si>
  <si>
    <t>Laje pré-fabricada mista vigota treliçada/lajota cerâmica - LT 12 (8+4) e capa com concreto de 20MPa</t>
  </si>
  <si>
    <t>5.12.1.17</t>
  </si>
  <si>
    <t>89708</t>
  </si>
  <si>
    <t>Caixa sifonada, pvc, dn 150 x 185 x 75 mm, junta elástica, fornecida e instalada em ramal de descarga ou em ramal de esgoto sanitário. af_12/2014</t>
  </si>
  <si>
    <t>5.12.1.18</t>
  </si>
  <si>
    <t>44.03.390</t>
  </si>
  <si>
    <t>Torneira curta com rosca para uso geral, em latão fundido cromado, DN= 1/2´</t>
  </si>
  <si>
    <t>5.12.1.24</t>
  </si>
  <si>
    <t>46.01.020</t>
  </si>
  <si>
    <t>Tubo de PVC rígido soldável marrom, DN= 25 mm, (3/4´), inclusive conexões</t>
  </si>
  <si>
    <t>5.12.1.25</t>
  </si>
  <si>
    <t>46.02.050</t>
  </si>
  <si>
    <t>Tubo de PVC rígido branco PxB com virola e anel de borracha, linha esgoto série normal, DN= 50 mm, inclusive conexões</t>
  </si>
  <si>
    <t>5.12.1.26</t>
  </si>
  <si>
    <t>38.01.040</t>
  </si>
  <si>
    <t>Eletroduto de PVC rígido roscável de 3/4´ - com acessórios</t>
  </si>
  <si>
    <t>5.12.1.27</t>
  </si>
  <si>
    <t>39.03.170</t>
  </si>
  <si>
    <t>Cabo de cobre de 2,5 mm², isolamento 0,6/1 kV - isolação em PVC 70°C</t>
  </si>
  <si>
    <t>5.12.1.28</t>
  </si>
  <si>
    <t>40.07.010</t>
  </si>
  <si>
    <t>Caixa de passagem em PVC de 4´ x 2´</t>
  </si>
  <si>
    <t>5.12.1.29</t>
  </si>
  <si>
    <t>40.04.480</t>
  </si>
  <si>
    <t>Conjunto 1 interruptor simples e 1 tomada 2P+T de 10 A, completo</t>
  </si>
  <si>
    <t>5.12.1.30</t>
  </si>
  <si>
    <t>41.04.060</t>
  </si>
  <si>
    <t>Soquete convencional para lâmpada fluorescente</t>
  </si>
  <si>
    <t>5.12.1.31</t>
  </si>
  <si>
    <t>lâmpada led 10w. Bivolt branca, formato tradicional (base E27)</t>
  </si>
  <si>
    <t>5.12.1.32</t>
  </si>
  <si>
    <t>Luminária tipo tartaruga para área externa, em alumínio, com grade para 1 lâmpada, base E27, potência máxima 40/60w (não inclui lâmpada)</t>
  </si>
  <si>
    <t>6.0</t>
  </si>
  <si>
    <t>INSTALAÇÕES PREDIAIS</t>
  </si>
  <si>
    <t>6.1</t>
  </si>
  <si>
    <t>INSTALAÇÕES ELÉTRICAS</t>
  </si>
  <si>
    <t>6.1.1</t>
  </si>
  <si>
    <t>ALIMENTAÇÃO</t>
  </si>
  <si>
    <t>6.1.1.1</t>
  </si>
  <si>
    <t>FDE</t>
  </si>
  <si>
    <t>09.02.020</t>
  </si>
  <si>
    <t>ae-23 abrigo e entrada de energia padrão multi 200 cpfl categoria c-4</t>
  </si>
  <si>
    <t>6.1.1.2</t>
  </si>
  <si>
    <t xml:space="preserve">09.02.064 </t>
  </si>
  <si>
    <t xml:space="preserve">Conj 3 cabos p/ entrada energia seccao 25mm2 c/ eletrodutos </t>
  </si>
  <si>
    <t>6.1.1.3</t>
  </si>
  <si>
    <t>39.21.070</t>
  </si>
  <si>
    <t>Cabo de cobre flexível de 25 mm², isolamento 0,6/1kV - isolação HEPR 90°C</t>
  </si>
  <si>
    <t>6.1.1.4</t>
  </si>
  <si>
    <t>39.21.060</t>
  </si>
  <si>
    <t>Cabo de cobre flexível de 16 mm², isolamento 0,6/1kV - isolação HEPR 90°C</t>
  </si>
  <si>
    <t>6.1.1.5</t>
  </si>
  <si>
    <t xml:space="preserve">39.02.010 </t>
  </si>
  <si>
    <t xml:space="preserve">Cabo de cobre de 1,5 mm², isolamento 750 V - isolação em PVC 70°C </t>
  </si>
  <si>
    <t>6.1.1.6</t>
  </si>
  <si>
    <t>39.21.020</t>
  </si>
  <si>
    <t>Cabo de cobre flexível de 2,5 mm², isolamento 0,6/1kV - isolação HEPR 90°C</t>
  </si>
  <si>
    <t>6.1.1.7</t>
  </si>
  <si>
    <t>39.21.030</t>
  </si>
  <si>
    <t>Cabo de cobre flexível de 4 mm², isolamento 0,6/1kV - isolação HEPR 90°C</t>
  </si>
  <si>
    <t>6.1.1.8</t>
  </si>
  <si>
    <t xml:space="preserve">38.19.200 </t>
  </si>
  <si>
    <t xml:space="preserve">Eletroduto de PVC corrugado flexível reforçado, diâmetro externo de 20 mm </t>
  </si>
  <si>
    <t>6.1.2</t>
  </si>
  <si>
    <t xml:space="preserve">ILUMINAÇÃO E TOMADAS </t>
  </si>
  <si>
    <t>6.1.2.1</t>
  </si>
  <si>
    <t>Conector metálico tipo parafuso fendido (split bolt), com separador de cabos bimetálicos, para cabos até 25mm²</t>
  </si>
  <si>
    <t>6.1.2.2</t>
  </si>
  <si>
    <t xml:space="preserve">Dispositivo DR, 4 pólos, sensibilidade de 30 Ma, corrente de 63 A, tipo AC </t>
  </si>
  <si>
    <t>6.1.2.3</t>
  </si>
  <si>
    <t>Tomada 2P+T 20A, conjunto para embutir 4" X 2"</t>
  </si>
  <si>
    <t>6.1.2.4</t>
  </si>
  <si>
    <t>Tomada 2P+T 10A, conjunto para embutir 4" X 2"</t>
  </si>
  <si>
    <t>6.1.2.5</t>
  </si>
  <si>
    <t>2 tomadas 2p +T 10A conjunto montado para embutir 4'x2'</t>
  </si>
  <si>
    <t>6.1.2.6</t>
  </si>
  <si>
    <t xml:space="preserve">40.05.080 </t>
  </si>
  <si>
    <t xml:space="preserve">Interruptor com 1 tecla paralelo e placa </t>
  </si>
  <si>
    <t>cj</t>
  </si>
  <si>
    <t>6.1.2.7</t>
  </si>
  <si>
    <t xml:space="preserve">40.05.020 </t>
  </si>
  <si>
    <t xml:space="preserve">Interruptor com 1 tecla simples e placa </t>
  </si>
  <si>
    <t>6.1.2.8</t>
  </si>
  <si>
    <t>41.14.070</t>
  </si>
  <si>
    <r>
      <rPr>
        <sz val="10"/>
        <color indexed="8"/>
        <rFont val="Arial"/>
        <family val="2"/>
      </rPr>
      <t>Luminária retangular de sobrepor tipo calha aberta para 2 lâmpadas fluorescentes tubulares de 32W</t>
    </r>
    <r>
      <rPr>
        <sz val="10"/>
        <color indexed="10"/>
        <rFont val="Arial"/>
        <family val="2"/>
      </rPr>
      <t xml:space="preserve"> **</t>
    </r>
  </si>
  <si>
    <t>6.1.2.9</t>
  </si>
  <si>
    <t xml:space="preserve">41.04.060 </t>
  </si>
  <si>
    <t>Soquete convencional para lâmpada fluorescente 32W</t>
  </si>
  <si>
    <t>6.1.2.10</t>
  </si>
  <si>
    <t>41.02.551</t>
  </si>
  <si>
    <t>Lâmpada led tubular T8 com base G13, de 1850 até 2000 Im - 18 a 20 W</t>
  </si>
  <si>
    <t>6.1.2.11</t>
  </si>
  <si>
    <t xml:space="preserve">41.11.120 </t>
  </si>
  <si>
    <t xml:space="preserve">Luminária arandela retangular fechada para iluminação externa, tipo pétala pequena </t>
  </si>
  <si>
    <t>6.1.2.12</t>
  </si>
  <si>
    <t>6.1.3</t>
  </si>
  <si>
    <t>PAINÉIS</t>
  </si>
  <si>
    <t>6.1.3.1</t>
  </si>
  <si>
    <t xml:space="preserve">37.03.230 </t>
  </si>
  <si>
    <t xml:space="preserve">Quadro de distribuição universal de embutir, para disjuntores 44 DIN / 32 Bolt-on - 150 A - sem componentes </t>
  </si>
  <si>
    <t>6.1.3.2</t>
  </si>
  <si>
    <t xml:space="preserve">37.13.640 </t>
  </si>
  <si>
    <t xml:space="preserve">Disjuntor termomagnético, bipolar 220/380 V, corrente de 63 A </t>
  </si>
  <si>
    <t>6.1.3.3</t>
  </si>
  <si>
    <t xml:space="preserve">37.13.630 </t>
  </si>
  <si>
    <t xml:space="preserve">Disjuntor termomagnético, bipolar 220/380 V, corrente de 20 A </t>
  </si>
  <si>
    <t>6.1.3.4</t>
  </si>
  <si>
    <t xml:space="preserve">Disjuntor termomagnético, bipolar 220/380 V, corrente de 10 A </t>
  </si>
  <si>
    <t>6.1.3.5</t>
  </si>
  <si>
    <t xml:space="preserve">37.13.600 </t>
  </si>
  <si>
    <t xml:space="preserve">Disjuntor termomagnético, unipolar 127/220 V, corrente de 20 A </t>
  </si>
  <si>
    <t>6.1.3.6</t>
  </si>
  <si>
    <t xml:space="preserve">Disjuntor termomagnético, unipolar 127/220 V, corrente de 16 A </t>
  </si>
  <si>
    <t>6.1.3.7</t>
  </si>
  <si>
    <t xml:space="preserve">Disjuntor termomagnético, unipolar 127/220 V, corrente de 10 A </t>
  </si>
  <si>
    <t>6.2</t>
  </si>
  <si>
    <t>INSTALAÇÕES HIDRÁULICAS</t>
  </si>
  <si>
    <t>6.2.1</t>
  </si>
  <si>
    <t>ÁGUA FRIA</t>
  </si>
  <si>
    <t>6.2.1.1</t>
  </si>
  <si>
    <t>48.05.010</t>
  </si>
  <si>
    <t>Torneira de bóia, DN= 3/4´</t>
  </si>
  <si>
    <t>6.2.1.2</t>
  </si>
  <si>
    <t>47.01.060</t>
  </si>
  <si>
    <t>Registro de gaveta em latão fundido sem acabamento, DN= 2´</t>
  </si>
  <si>
    <t>6.2.1.3</t>
  </si>
  <si>
    <t>44.20.150</t>
  </si>
  <si>
    <t>Acabamento cromado para registro</t>
  </si>
  <si>
    <t>6.2.1.5</t>
  </si>
  <si>
    <t>44.01.370</t>
  </si>
  <si>
    <t>Tanque em granito sintético, linha comercial - sem pertences</t>
  </si>
  <si>
    <t>6.2.1.6</t>
  </si>
  <si>
    <t>6.2.1.7</t>
  </si>
  <si>
    <t>44.03.720</t>
  </si>
  <si>
    <t>Torneira de mesa para lavatório, acionamento hidromecânico com alavanca, registro integrado regulador de vazão, em latão cromado, DN= 1/2´</t>
  </si>
  <si>
    <t>6.2.1.8</t>
  </si>
  <si>
    <t>44.03.480</t>
  </si>
  <si>
    <t>Torneira de mesa para lavatório compacta, acionamento hidromecânico, em latão cromado, DN= ½</t>
  </si>
  <si>
    <t>6.2.1.9</t>
  </si>
  <si>
    <t>48.02.002</t>
  </si>
  <si>
    <t>Reservatório de fibra de vidro - capacidade de 1.000 litros</t>
  </si>
  <si>
    <t>6.2.1.10</t>
  </si>
  <si>
    <t>47.14.020</t>
  </si>
  <si>
    <t>Registro de pressão em PVC rígido, soldável, DN= 25mm (3/4´)</t>
  </si>
  <si>
    <t>6.2.1.11</t>
  </si>
  <si>
    <t>46.01.050</t>
  </si>
  <si>
    <t>Tubo de PVC rígido soldável marrom, DN= 50 mm, (1 1/2´), inclusive conexões</t>
  </si>
  <si>
    <t>6.2.1.12</t>
  </si>
  <si>
    <t>6.2.1.13</t>
  </si>
  <si>
    <t>44.06.300</t>
  </si>
  <si>
    <t>Cuba em aço inoxidável simples de 400x340x140mm</t>
  </si>
  <si>
    <t>6.2.1.14</t>
  </si>
  <si>
    <t>44.03.450</t>
  </si>
  <si>
    <r>
      <rPr>
        <sz val="10"/>
        <color indexed="8"/>
        <rFont val="Arial"/>
        <family val="2"/>
      </rPr>
      <t>Torneira longa sem rosca para uso geral em latão fundido cromado</t>
    </r>
    <r>
      <rPr>
        <sz val="10"/>
        <color indexed="25"/>
        <rFont val="Arial"/>
        <family val="2"/>
      </rPr>
      <t>*****</t>
    </r>
  </si>
  <si>
    <t>6.2.1.15</t>
  </si>
  <si>
    <t>Válvula em metal cromado para lavatório, 1”</t>
  </si>
  <si>
    <t>6.2.1.16</t>
  </si>
  <si>
    <t xml:space="preserve">Válvula em metal cromado para pia americana 3.1/2 x 1.1/2 " </t>
  </si>
  <si>
    <t>6.2.1.17</t>
  </si>
  <si>
    <t>Válvula em plástico branco para tanque 1.1/4 " x 1.1/2 "</t>
  </si>
  <si>
    <t>6.2.1.18</t>
  </si>
  <si>
    <t>6.2.2</t>
  </si>
  <si>
    <t>ESGOTO E VENTILAÇÃO</t>
  </si>
  <si>
    <t>6.2.2.1</t>
  </si>
  <si>
    <t>6.2.2.2</t>
  </si>
  <si>
    <t>46.02.010</t>
  </si>
  <si>
    <t>Tubo de PVC rígido branco, pontas lisas, soldável, linha esgoto série normal, DN= 40 mm, inclusive conexões</t>
  </si>
  <si>
    <t>6.2.2.3</t>
  </si>
  <si>
    <t>46.02.070</t>
  </si>
  <si>
    <r>
      <rPr>
        <sz val="10"/>
        <color indexed="8"/>
        <rFont val="Arial"/>
        <family val="2"/>
      </rPr>
      <t xml:space="preserve">Tubo de PVC rígido branco PxB com virola e anel de borracha, linha esgoto série normal, </t>
    </r>
    <r>
      <rPr>
        <sz val="11"/>
        <color indexed="8"/>
        <rFont val="Calibri"/>
        <family val="2"/>
      </rPr>
      <t>DN=100 mm, inclusive conexões</t>
    </r>
  </si>
  <si>
    <t>6.2.2.4</t>
  </si>
  <si>
    <t>46.03.060</t>
  </si>
  <si>
    <t>Tubo de PVC rígido PxB com virola e anel de borracha, linha esgoto série reforçada ´R´. DN=150 mm, inclusive conexões</t>
  </si>
  <si>
    <t>6.2.2.5</t>
  </si>
  <si>
    <t>49.01.030</t>
  </si>
  <si>
    <t>Caixa sifonada de PVC rígido de 150 x 150 x 50 mm, com grelha</t>
  </si>
  <si>
    <t>6.2.2.6</t>
  </si>
  <si>
    <t>44.20.010</t>
  </si>
  <si>
    <t>Sifão plástico sanfonado universal de 1´ (tanque)</t>
  </si>
  <si>
    <t>6.2.2.7</t>
  </si>
  <si>
    <t>49.03.020</t>
  </si>
  <si>
    <t>Caixa de gordura em alvenaria, 60 x 60 x 60 cm</t>
  </si>
  <si>
    <t>6.2.2.8</t>
  </si>
  <si>
    <t>44.20.100</t>
  </si>
  <si>
    <t>Engate flexível metálico DN= 1/2´</t>
  </si>
  <si>
    <t>6.2.3</t>
  </si>
  <si>
    <t>ÁGUA PLUVIAL</t>
  </si>
  <si>
    <t>6.2.3.1</t>
  </si>
  <si>
    <t>16.33.040</t>
  </si>
  <si>
    <t>Calha, rufo, afins em chapa galvanizada nº 24 - corte 0,50 m</t>
  </si>
  <si>
    <t>6.2.3.2</t>
  </si>
  <si>
    <t xml:space="preserve">46.01.090 </t>
  </si>
  <si>
    <t>Tubo de PVC rígido soldável marrom, DN= 110 mm (4’), inclusive conexões</t>
  </si>
  <si>
    <t>6.2.4</t>
  </si>
  <si>
    <t>GÁS</t>
  </si>
  <si>
    <t>6.2.4.1</t>
  </si>
  <si>
    <t>45.02.020</t>
  </si>
  <si>
    <t>Entrada completa de gás GLP domiciliar com 2 bujões de 13 kg</t>
  </si>
  <si>
    <t>6.3</t>
  </si>
  <si>
    <t>SISTEMAS ELETRÔNICOS</t>
  </si>
  <si>
    <t>6.3.1</t>
  </si>
  <si>
    <t>CABEAMENTO</t>
  </si>
  <si>
    <t>6.3.1.1</t>
  </si>
  <si>
    <t xml:space="preserve">39.18.120 </t>
  </si>
  <si>
    <t xml:space="preserve">Cabo UTP Cat 5E - Cabo para rede U/UTP 23 AWG com 4 pares - categoria 6A </t>
  </si>
  <si>
    <t>6.3.1.2</t>
  </si>
  <si>
    <t>6.3.2</t>
  </si>
  <si>
    <t>REDE LÓGICA/TELEFONIA</t>
  </si>
  <si>
    <t>6.3.2.1</t>
  </si>
  <si>
    <t xml:space="preserve">38.07.790 </t>
  </si>
  <si>
    <t>Tomada dupla 2P+T de 20 A - 250 V com rabicho de 2,5 mm² x 180 mm</t>
  </si>
  <si>
    <t>6.3.2.2</t>
  </si>
  <si>
    <t>38.07.010</t>
  </si>
  <si>
    <t xml:space="preserve">Caixa para tomada fixo perfil, de encaixe rápido, com tampa </t>
  </si>
  <si>
    <t>6.3.2.3</t>
  </si>
  <si>
    <t xml:space="preserve">38.16.090 </t>
  </si>
  <si>
    <t>Caixa para tomadas: de energia, RJ, sobressalente, interruptor ou espelho, com pintura eletrostática</t>
  </si>
  <si>
    <t>6.3.2.4</t>
  </si>
  <si>
    <t>40.04.096</t>
  </si>
  <si>
    <t>Tomada RJ 45 para rede de dados, com placa</t>
  </si>
  <si>
    <t>6.3.2.5</t>
  </si>
  <si>
    <t xml:space="preserve">66.08.100 </t>
  </si>
  <si>
    <t xml:space="preserve">Rack fechado padrão metálico, 19 x 12 Us x 470 mm </t>
  </si>
  <si>
    <t>6.3.2.6</t>
  </si>
  <si>
    <t xml:space="preserve">38.19.210 </t>
  </si>
  <si>
    <t xml:space="preserve">Eletroduto de PVC corrugado flexível reforçado, diâmetro externo de 25 mm </t>
  </si>
  <si>
    <t>6.3.2.7</t>
  </si>
  <si>
    <t xml:space="preserve"> TOTAL GERAL SEM BDI</t>
  </si>
  <si>
    <t xml:space="preserve">BDI </t>
  </si>
  <si>
    <t xml:space="preserve"> TOTAL GERAL COM BDI</t>
  </si>
  <si>
    <t>* A execução de toda comunicação visual (totem e demais elementos), deverá seguir o caderno de projetos fornecido pela prefeitura</t>
  </si>
  <si>
    <t>** Considerado para cada luminária, 2 lâmpadas de led tubulares, sendo portanto 4 soquetes para cada luminária.</t>
  </si>
  <si>
    <t>*** O item remunera conjunto completo de ferragens</t>
  </si>
  <si>
    <t>**** Conforme NBR9050/2015, item 7.6.2, 7.6.3, 7.7.2.2.1,7.7.2.2.2, 7.8.1 e anexo C</t>
  </si>
  <si>
    <t>****Considerado reaproveitamento das torneiras das cubas/pias existentes</t>
  </si>
  <si>
    <t>RELATÓRIO DE CONFERÊNCIA DO ORÇAMENTO</t>
  </si>
  <si>
    <t xml:space="preserve">  1 - Somatórias do orçamentos confere - OK</t>
  </si>
  <si>
    <t>RESUMO DO ORÇAMENTO</t>
  </si>
  <si>
    <t>VALOR TOTAL</t>
  </si>
  <si>
    <t>% DO TOTAL</t>
  </si>
  <si>
    <t>TOTAL GERAL DO ORÇAMENTO</t>
  </si>
  <si>
    <t>ENCARGOS SOCIAIS</t>
  </si>
  <si>
    <t>Com BDI de 23,79</t>
  </si>
  <si>
    <t xml:space="preserve">B.D.I. </t>
  </si>
  <si>
    <t>DADOS GERAIS DO EMPREENDIMENTO</t>
  </si>
  <si>
    <t>ÁREA TOTAL CONST.:</t>
  </si>
  <si>
    <t>CUSTO POR M²:</t>
  </si>
  <si>
    <t>R$ / m²</t>
  </si>
  <si>
    <t>TIPO DECONSTRUÇÃO:</t>
  </si>
  <si>
    <t>Hermínio Geromel Junior</t>
  </si>
  <si>
    <t>CREA 040.029.937-9/SP</t>
  </si>
  <si>
    <t>LOCAL:</t>
  </si>
  <si>
    <t>DISCRIMINAÇÃO</t>
  </si>
  <si>
    <t>%</t>
  </si>
  <si>
    <t>GRUPO A</t>
  </si>
  <si>
    <t>Administração Central - AC</t>
  </si>
  <si>
    <t>Risco - R</t>
  </si>
  <si>
    <t>GRUPO B</t>
  </si>
  <si>
    <t xml:space="preserve"> Seguro de Risco de Engenharia e Garantia - SG </t>
  </si>
  <si>
    <t>Lucro Bruto - L</t>
  </si>
  <si>
    <t>Despesas Financeiras - DF</t>
  </si>
  <si>
    <t>GRUPO C - I</t>
  </si>
  <si>
    <t>PIS/ PASEP</t>
  </si>
  <si>
    <t>COFINS</t>
  </si>
  <si>
    <t>ISS (legislação municipal)</t>
  </si>
  <si>
    <t>AJUSTE DECORRENTE DA LEI 13.161 DE 31/08/2015</t>
  </si>
  <si>
    <t>BDI</t>
  </si>
  <si>
    <t>BDI = ((( 1 + ( AC + S + R + G )*( 1 + DF ) * ( 1 + L )) / ( 1 - I )) - 1</t>
  </si>
  <si>
    <t>Fórmula para o cálculo do BDI:</t>
  </si>
  <si>
    <t>BDI = {[( 1 + ( AC + S + R + G )*( 1 + DF ) * ( 1 + L )] / ( 1 - I )} - 1</t>
  </si>
  <si>
    <t>Formula do B.D.I. conforme acordão TCU 2622-2013</t>
  </si>
  <si>
    <t>CÁLCULO DE BONIFICAÇÕES DE DESPESA INDIRETA - FORNECIMENTO DE EQUIPAMENTOS</t>
  </si>
  <si>
    <t xml:space="preserve">Seguro de Risco de Engenharia e Garantia - SG </t>
  </si>
  <si>
    <t>ISS</t>
  </si>
  <si>
    <t>CRONOGRAMA FÍSICO-FINANCEIRO</t>
  </si>
  <si>
    <t>FOLHA: 01</t>
  </si>
  <si>
    <t>DATA: Agosto/2018</t>
  </si>
  <si>
    <t>CLIENTE:</t>
  </si>
  <si>
    <t>PROJETO:</t>
  </si>
  <si>
    <t>PREÇO TOTAL</t>
  </si>
  <si>
    <t>1ºMÊS</t>
  </si>
  <si>
    <t>2ºMÊS</t>
  </si>
  <si>
    <t>3ºMÊS</t>
  </si>
  <si>
    <t>4ºMÊS</t>
  </si>
  <si>
    <t>5ºMÊS</t>
  </si>
  <si>
    <t>6ºMÊS</t>
  </si>
  <si>
    <t>7ºMÊS</t>
  </si>
  <si>
    <t>8ºMÊS</t>
  </si>
  <si>
    <t>TOTAL GERAL S/ BDI</t>
  </si>
  <si>
    <t>TOTAL GERAL C/ BDI</t>
  </si>
  <si>
    <t>CÓDIGO</t>
  </si>
  <si>
    <t>PREÇO MÉDIO</t>
  </si>
  <si>
    <t>FORNECEDOR 1</t>
  </si>
  <si>
    <t>PREÇO 1</t>
  </si>
  <si>
    <t>FORNECEDOR 2</t>
  </si>
  <si>
    <t>PREÇO 2</t>
  </si>
  <si>
    <t>FORNECEDOR 3</t>
  </si>
  <si>
    <t>PREÇO 3</t>
  </si>
  <si>
    <t>FORNECEDOR 4</t>
  </si>
  <si>
    <t>PREÇO 4</t>
  </si>
  <si>
    <t>CMER-ARQU-0064</t>
  </si>
  <si>
    <t>CMER-ARQU-0106</t>
  </si>
  <si>
    <t>CMER-ARQU-0159</t>
  </si>
  <si>
    <t>CMER-ARQU-0160</t>
  </si>
  <si>
    <t>CMER-ARQU-0161</t>
  </si>
  <si>
    <t>CMER-ARQU-0162</t>
  </si>
  <si>
    <t>CMER-ARQU-0163</t>
  </si>
  <si>
    <t>CMER-ARQU-0164</t>
  </si>
  <si>
    <t>CMER-ARQU-0165</t>
  </si>
  <si>
    <t>CMER-ARQU-0166</t>
  </si>
  <si>
    <t>CMER-ARQU-0183</t>
  </si>
  <si>
    <t>CMER-ARQU-0186</t>
  </si>
  <si>
    <t>CMER-ARQU-0187</t>
  </si>
  <si>
    <t>CMER-ARQU-0201</t>
  </si>
  <si>
    <t>CMER-ARQU-0238</t>
  </si>
  <si>
    <t>CMER-ARQU-0239</t>
  </si>
  <si>
    <t>CMER-ARQU-0240</t>
  </si>
  <si>
    <t>CMER-ARQU-0241</t>
  </si>
  <si>
    <t>CMER-ARQU-0242</t>
  </si>
  <si>
    <t>CMER-ARQU-0243</t>
  </si>
  <si>
    <t>CMER-ARQU-0244</t>
  </si>
  <si>
    <t>CMER-ARQU-0245</t>
  </si>
  <si>
    <t>CMER-ARQU-0246</t>
  </si>
  <si>
    <t>CMER-ARQU-0247</t>
  </si>
  <si>
    <t>CMER-ARQU-0248</t>
  </si>
  <si>
    <t>CMER-ARQU-0249</t>
  </si>
  <si>
    <t>CMER-ARQU-0250</t>
  </si>
  <si>
    <t>CMER-ARQU-0251</t>
  </si>
  <si>
    <t>CMER-ARQU-0252</t>
  </si>
  <si>
    <t>CMER-ARQU-0253</t>
  </si>
  <si>
    <t>CMER-ARQU-0254</t>
  </si>
  <si>
    <t>CMER-ARQU-0255</t>
  </si>
  <si>
    <t>CMER-ARQU-0256</t>
  </si>
  <si>
    <t>CMER-ARQU-0257</t>
  </si>
  <si>
    <t>CMER-ARQU-0258</t>
  </si>
  <si>
    <t>HIDRÁULICA</t>
  </si>
  <si>
    <t>CMER-INHI-0114</t>
  </si>
  <si>
    <t>CMER-INHI-0021</t>
  </si>
  <si>
    <t>CMER-INHI-0115</t>
  </si>
  <si>
    <t>CMER-INHI-0116</t>
  </si>
  <si>
    <t>ELÉTRICA</t>
  </si>
  <si>
    <t>CMER-INEL-0018</t>
  </si>
  <si>
    <t>CMER-INEL-0335</t>
  </si>
  <si>
    <t>CMER-INEL-0512</t>
  </si>
  <si>
    <t>CMER-INEL-0513</t>
  </si>
  <si>
    <t>CMER-INEL-0514</t>
  </si>
  <si>
    <t>AR CONDICIONADO</t>
  </si>
  <si>
    <t>CMER-K-ARCO-0005</t>
  </si>
  <si>
    <t>CMER-K-ARCO-0006</t>
  </si>
  <si>
    <t>CMER-K-ARCO-0013</t>
  </si>
  <si>
    <t>CMER-K-ARCO-0086</t>
  </si>
  <si>
    <t>CMER-K-ARCO-0087</t>
  </si>
  <si>
    <t>CMER-K-ARCO-0088</t>
  </si>
  <si>
    <t>CMER-K-ARCO-0163</t>
  </si>
  <si>
    <t>CMER-K-ARCO-0203</t>
  </si>
  <si>
    <t>CMER-K-ARCO-0260</t>
  </si>
  <si>
    <t>CMER-K-ARCO-0369</t>
  </si>
  <si>
    <t>CMER-K-ARCO-0370</t>
  </si>
  <si>
    <t>CMER-K-ARCO-0418</t>
  </si>
  <si>
    <t>CMER-K-ARCO-0419</t>
  </si>
  <si>
    <t>CMER-K-ARCO-0420</t>
  </si>
  <si>
    <t>CMER-K-ARCO-0421</t>
  </si>
  <si>
    <t>CMER-K-ARCO-0422</t>
  </si>
  <si>
    <t>CMER-K-ARCO-0426</t>
  </si>
  <si>
    <t>CMER-K-ARCO-0427</t>
  </si>
  <si>
    <t>CMER-K-ARCO-0428</t>
  </si>
  <si>
    <t>AUTOMAÇÃO</t>
  </si>
  <si>
    <t>CMER-AUTO-0054</t>
  </si>
  <si>
    <t>CMER-AUTO-0093</t>
  </si>
  <si>
    <t>CMER-AUTO-0094</t>
  </si>
  <si>
    <t>CMER-AUTO-0095</t>
  </si>
  <si>
    <t>CMER-AUTO-0096</t>
  </si>
  <si>
    <t>CMER-AUTO-0097</t>
  </si>
  <si>
    <t>CMER-AUTO-0098</t>
  </si>
  <si>
    <t>CMER-AUTO-0099</t>
  </si>
  <si>
    <t>CMER-AUTO-0100</t>
  </si>
  <si>
    <t>CMER-AUTO-0101</t>
  </si>
  <si>
    <t>CMER-AUTO-0102</t>
  </si>
  <si>
    <t>CMER-AUTO-0103</t>
  </si>
  <si>
    <t>CMER-AUTO-0104</t>
  </si>
  <si>
    <t>CMER-AUTO-0105</t>
  </si>
  <si>
    <t>CMER-AUTO-0112</t>
  </si>
  <si>
    <t>DADOS DE ENTRADA DO ORÇAMENTO</t>
  </si>
  <si>
    <t>CLASSIFICAÇÃO INSUMO</t>
  </si>
  <si>
    <t>MATERIAIS</t>
  </si>
  <si>
    <t>MATE</t>
  </si>
  <si>
    <t>EQUIPAMENTOS</t>
  </si>
  <si>
    <t>EQHP</t>
  </si>
  <si>
    <t>MÃO DE OBRA</t>
  </si>
  <si>
    <t>MOBR</t>
  </si>
  <si>
    <t>SERVIÇOS TERCERIZADOS</t>
  </si>
  <si>
    <t>SERT</t>
  </si>
  <si>
    <t>SUBCOMPOSIÇÕES</t>
  </si>
  <si>
    <t>SCOM</t>
  </si>
  <si>
    <t>CLASSIFICAÇÃO DE COMPOSIÇÕES</t>
  </si>
  <si>
    <t>SICRO</t>
  </si>
  <si>
    <t>CDHU</t>
  </si>
  <si>
    <t>PMSP</t>
  </si>
  <si>
    <t>ORCE</t>
  </si>
  <si>
    <t>SEINFRA</t>
  </si>
  <si>
    <t>TCPO</t>
  </si>
  <si>
    <t>PRÓPRIA</t>
  </si>
  <si>
    <t>COTAÇÃO</t>
  </si>
  <si>
    <t>BDI E ENCARGOS SOCIAIS</t>
  </si>
  <si>
    <t>B.D.I. (Serviços)</t>
  </si>
  <si>
    <t>B.D.I. (Equipamentos Especiais)</t>
  </si>
  <si>
    <t>Encargos sociais</t>
  </si>
  <si>
    <t>INSUMOS JÁ CONTEMPLAM ENC. SOCIAIS?</t>
  </si>
  <si>
    <t>X</t>
  </si>
  <si>
    <t>SIM</t>
  </si>
  <si>
    <t>NÃO</t>
  </si>
  <si>
    <t>DADOS DA OBRA (CONFIRMAR COM O GERENTE DE INTEGRAÇÃO)</t>
  </si>
  <si>
    <t>CLIENTE</t>
  </si>
  <si>
    <t>SECRETARIA DE ESTADO DA SAÚDE DE SÃO PAULO</t>
  </si>
  <si>
    <t>PROJETO</t>
  </si>
  <si>
    <t>CAPS 1 - JACUP</t>
  </si>
  <si>
    <t>ENDEREÇO</t>
  </si>
  <si>
    <t>Rua Hildebrando de Macedo, S/N – Bairro Centro</t>
  </si>
  <si>
    <t>DATA BASE DO SINAPI</t>
  </si>
  <si>
    <t>ESTADO</t>
  </si>
  <si>
    <t>JACUPIRANGA - SP</t>
  </si>
  <si>
    <t>TIPO DE EDIFICAÇÃO / OBRA</t>
  </si>
  <si>
    <t>UNIDADE BÁSICA DE SAÚDE</t>
  </si>
  <si>
    <t>ÁREA TOTAL</t>
  </si>
  <si>
    <t>PRAZO DE EXECUÇÃO DA OBRA</t>
  </si>
  <si>
    <t>MESES</t>
  </si>
  <si>
    <t>CONFIRMADO COM O GERENTE DE INTEGRAÇÃO</t>
  </si>
  <si>
    <t>REVISÕES DO ORÇAMENTO</t>
  </si>
  <si>
    <t>DATA DA REVISÃO</t>
  </si>
  <si>
    <t>DESCRIÇÃO DAS ALTERAÇÕES</t>
  </si>
  <si>
    <t>EMISSÃO INICIAL</t>
  </si>
  <si>
    <t>REVISÃO 01</t>
  </si>
  <si>
    <t>REVISÃO 02</t>
  </si>
  <si>
    <t>REVISÃO 03</t>
  </si>
  <si>
    <t>REVISÃO O4</t>
  </si>
  <si>
    <t>ENCARGOS SOCIAIS SOBRE A MÃO DE OBRA COM DESONERAÇÃO - CPOS</t>
  </si>
  <si>
    <t>São Paulo</t>
  </si>
  <si>
    <t>CÓD.</t>
  </si>
  <si>
    <t>HORISTA %</t>
  </si>
  <si>
    <t>GRUPO I</t>
  </si>
  <si>
    <t>1.</t>
  </si>
  <si>
    <t>INSS</t>
  </si>
  <si>
    <t>2.</t>
  </si>
  <si>
    <t>SESI</t>
  </si>
  <si>
    <t>3.</t>
  </si>
  <si>
    <t>SENAI</t>
  </si>
  <si>
    <t>4.</t>
  </si>
  <si>
    <t>INCRA</t>
  </si>
  <si>
    <t>5.</t>
  </si>
  <si>
    <t>SEBRAE</t>
  </si>
  <si>
    <t>6.</t>
  </si>
  <si>
    <t>Salário Educação</t>
  </si>
  <si>
    <t>7.</t>
  </si>
  <si>
    <t>Seguro Contra Acidentes de Trabalho</t>
  </si>
  <si>
    <t>8.</t>
  </si>
  <si>
    <t>FGTS</t>
  </si>
  <si>
    <t>9.</t>
  </si>
  <si>
    <t>SECONCI</t>
  </si>
  <si>
    <t>A</t>
  </si>
  <si>
    <t>TOTAL</t>
  </si>
  <si>
    <t>GRUPO II</t>
  </si>
  <si>
    <t>Repouso Semanal Remunerado</t>
  </si>
  <si>
    <t>Féria de 30 dias, porém o empregador remunera mais 10 dias</t>
  </si>
  <si>
    <t>Feriados e dias santificados</t>
  </si>
  <si>
    <t>Aviso prévio</t>
  </si>
  <si>
    <t>Auxílio Enfermidade</t>
  </si>
  <si>
    <t>Acidente de trabalho</t>
  </si>
  <si>
    <t>Encargos de paternidade</t>
  </si>
  <si>
    <t>B</t>
  </si>
  <si>
    <t>GRUPO III</t>
  </si>
  <si>
    <t>13º Salário</t>
  </si>
  <si>
    <t>Incidência do F.G.T.S. sobre o 13º salário</t>
  </si>
  <si>
    <t>Pagamento de 50% para rescisão sem justa causa:</t>
  </si>
  <si>
    <t>C</t>
  </si>
  <si>
    <t>GRUPO IV</t>
  </si>
  <si>
    <t>Grupo I sobre o Grupo II</t>
  </si>
  <si>
    <t>D</t>
  </si>
  <si>
    <t>GRUPO D</t>
  </si>
  <si>
    <t>FONTE: CPOS (165)</t>
  </si>
  <si>
    <t>ENCARGOS SOCIAIS SOBRE A MÃO DE OBRA COM DESONERAÇÃO - SINAPI</t>
  </si>
  <si>
    <t>A1</t>
  </si>
  <si>
    <t>A2</t>
  </si>
  <si>
    <t>A3</t>
  </si>
  <si>
    <t>A4</t>
  </si>
  <si>
    <t>A5</t>
  </si>
  <si>
    <t>A6</t>
  </si>
  <si>
    <t>A7</t>
  </si>
  <si>
    <t>A8</t>
  </si>
  <si>
    <t>A9</t>
  </si>
  <si>
    <t>B1</t>
  </si>
  <si>
    <t>B2</t>
  </si>
  <si>
    <t>Feriados</t>
  </si>
  <si>
    <t>B3</t>
  </si>
  <si>
    <t>Auxílio - Enfermidade</t>
  </si>
  <si>
    <t>B4</t>
  </si>
  <si>
    <t>B5</t>
  </si>
  <si>
    <t>Licença Paternidade</t>
  </si>
  <si>
    <t>B6</t>
  </si>
  <si>
    <t>Faltas Justificadas</t>
  </si>
  <si>
    <t>B7</t>
  </si>
  <si>
    <t>Dias de Chuva</t>
  </si>
  <si>
    <t>B8</t>
  </si>
  <si>
    <t>Auxílio Acidente de Trabalho</t>
  </si>
  <si>
    <t>B9</t>
  </si>
  <si>
    <t>Férias Gozadas</t>
  </si>
  <si>
    <t>B10</t>
  </si>
  <si>
    <t>Salário Maternidade</t>
  </si>
  <si>
    <t>GRUPO C</t>
  </si>
  <si>
    <t>C1</t>
  </si>
  <si>
    <t>Aviso Prévio Indenizado</t>
  </si>
  <si>
    <t>C2</t>
  </si>
  <si>
    <t>Aviso Prévio Trabalhado</t>
  </si>
  <si>
    <t>C3</t>
  </si>
  <si>
    <t>Férias Indenizadas</t>
  </si>
  <si>
    <t>C4</t>
  </si>
  <si>
    <t>Depósito Rescisão Sem Justa Causa</t>
  </si>
  <si>
    <t>C5</t>
  </si>
  <si>
    <t>Indenização Adicional</t>
  </si>
  <si>
    <t>D1</t>
  </si>
  <si>
    <t>Reincidência de Grupo A sobre Grupo B</t>
  </si>
  <si>
    <t>D2</t>
  </si>
  <si>
    <t>Reincidência de Grupo A sobre Aviso Prévio Trabalhado e Reincidência do FGTS sobre Aviso Prévio Indenizado</t>
  </si>
  <si>
    <t>FONTE: Caixa Econômica Federal (SINAPI)</t>
  </si>
  <si>
    <t>ADMI-001</t>
  </si>
  <si>
    <t>MOBILIZAÇÃO DE MATERIAIS E EQUIPAMENTO PARA OBRA, DISTÂNCIA MÉDIA DE TRANPORTE = 200 KM</t>
  </si>
  <si>
    <t>UN</t>
  </si>
  <si>
    <t>1.2</t>
  </si>
  <si>
    <t>SERVIÇOS DE LIMPEZA</t>
  </si>
  <si>
    <t>K-ARQU-0563</t>
  </si>
  <si>
    <t>PLACA DS: 1,25X0,25M - CONFECCIONADA EM PVC EXPANDIDO 3 MM COM DOBRAS E ESTRUTURA DE ALUMINIO E GRAFISMO EM VINIL IMPRESSÃO DIGITAL</t>
  </si>
  <si>
    <t>K-ARQU-0564</t>
  </si>
  <si>
    <t>PLACA P1: 0,20X0,20M - CONFECCIONADA EM PVC EXPANDIDO 3 MM COM DOBRAS E ESTRUTURA DE ALUMINIO E GRAFISMO EM VINIL IMPRESSÃO DIGITAL</t>
  </si>
  <si>
    <t>2.1.3</t>
  </si>
  <si>
    <t>K-ARQU-0565</t>
  </si>
  <si>
    <t>PLACA P2: 0,20X0,20M - CONFECCIONADA EM PVC EXPANDIDO 3 MM COM DOBRAS E ESTRUTURA DE ALUMINIO E GRAFISMO EM VINIL IMPRESSÃO DIGITAL</t>
  </si>
  <si>
    <t>2.1.4</t>
  </si>
  <si>
    <t>K-ARQU-0566</t>
  </si>
  <si>
    <t>PLACA PS: 0,20X0,20M - CONFECCIONADA EM PVC EXPANDIDO 3 MM COM DOBRAS E ESTRUTURA DE ALUMINIO E GRAFISMO EM VINIL IMPRESSÃO DIGITAL</t>
  </si>
  <si>
    <t>11.01.290</t>
  </si>
  <si>
    <t>CONCRETO USINADO, FCK = 25,0 MPA - PARA BOMBEAMENTO</t>
  </si>
  <si>
    <t>M³</t>
  </si>
  <si>
    <t>11.16.080</t>
  </si>
  <si>
    <t>LANÇAMENTO E ADENSAMENTO DE CONCRETO OU MASSA POR BOMBEAMENTO</t>
  </si>
  <si>
    <t>FORMA EM MADEIRA COMUM PARA FUNDAÇÃO</t>
  </si>
  <si>
    <t>M²</t>
  </si>
  <si>
    <t>ESCAVAÇÃO MANUAL EM SOLO DE 1ª E 2ª CATEGORIA EM VALA OU CAVA ATÉ 1,50 M</t>
  </si>
  <si>
    <t>LASTRO DE CONCRETO IMPERMEABILIZADO</t>
  </si>
  <si>
    <t>32.17.050</t>
  </si>
  <si>
    <t>IMPERMEABILIZAÇÃO COM CIMENTO CRISTALIZANTE PARA UMIDADE E ÁGUA DE PERCOLAÇÃO</t>
  </si>
  <si>
    <t>06.11.020</t>
  </si>
  <si>
    <t>REATERRO MANUAL PARA SIMPLES REGULARIZAÇÃO SEM COMPACTAÇÃO</t>
  </si>
  <si>
    <t>05.10.024</t>
  </si>
  <si>
    <t>TRANSPORTE DE SOLO DE 1ª E 2ª CATEGORIA POR CAMINHÃO PARA DISTÂNCIAS SUPERIORES AO 10° KM ATÉ O 15° KM</t>
  </si>
  <si>
    <t>10.01.060</t>
  </si>
  <si>
    <t>ARMADURA EM BARRA DE AÇO CA-60 (A OU B) FYK= 600 MPA</t>
  </si>
  <si>
    <t>KG</t>
  </si>
  <si>
    <t>3.1.10</t>
  </si>
  <si>
    <t>ARMADURA EM BARRA DE AÇO CA-50 (A OU B) FYK= 500 MPA</t>
  </si>
  <si>
    <t>3.2.7</t>
  </si>
  <si>
    <t>3.2.8</t>
  </si>
  <si>
    <t>3.2.9</t>
  </si>
  <si>
    <t>11.01.260</t>
  </si>
  <si>
    <t>CONCRETO USINADO, FCK = 20,0 MPA - PARA BOMBEAMENTO</t>
  </si>
  <si>
    <t>3.3.3</t>
  </si>
  <si>
    <t>10.02.020</t>
  </si>
  <si>
    <t>ARMADURA EM TELA SOLDADA DE AÇO</t>
  </si>
  <si>
    <t>3.3.4</t>
  </si>
  <si>
    <t>3.3.5</t>
  </si>
  <si>
    <t>11.18.060</t>
  </si>
  <si>
    <t>LONA PLÁSTICA</t>
  </si>
  <si>
    <t>3.3.6</t>
  </si>
  <si>
    <t>PRP-106001</t>
  </si>
  <si>
    <t>APILOAMENTO PARA SIMPLES REGULARIZACAO</t>
  </si>
  <si>
    <t>M2</t>
  </si>
  <si>
    <t>12.06.030</t>
  </si>
  <si>
    <t>ESTACA TIPO STRAUSS, DIÂMETRO DE 32 CM ATÉ 30 T</t>
  </si>
  <si>
    <t>M</t>
  </si>
  <si>
    <t>FORMA PLANA EM COMPENSADO PARA ESTRUTURA CONVENCIONAL</t>
  </si>
  <si>
    <t>4.1.6</t>
  </si>
  <si>
    <t>08.02.050</t>
  </si>
  <si>
    <t>CIMBRAMENTO TUBULAR METÁLICO</t>
  </si>
  <si>
    <t>M³XMÊS</t>
  </si>
  <si>
    <t>ESTRUTURA METÁLICA</t>
  </si>
  <si>
    <t>15.03.030</t>
  </si>
  <si>
    <t>FORNECIMENTO E MONTAGEM DE ESTRUTURA EM AÇO ASTM-A36, SEM PINTURA</t>
  </si>
  <si>
    <t>4.2.2</t>
  </si>
  <si>
    <t>33.07.100</t>
  </si>
  <si>
    <t>ESMALTE EM ESTRUTURA METÁLICA</t>
  </si>
  <si>
    <t>14.04.210</t>
  </si>
  <si>
    <t>ALVENARIA DE BLOCO CERÂMICO DE VEDAÇÃO, USO REVESTIDO, DE 14 CM</t>
  </si>
  <si>
    <t>14.04.220</t>
  </si>
  <si>
    <t>ALVENARIA DE BLOCO CERÂMICO DE VEDAÇÃO, USO REVESTIDO, DE 19 CM</t>
  </si>
  <si>
    <t>14.20.010</t>
  </si>
  <si>
    <t>VERGAS, CONTRAVERGAS E PILARETES DE CONCRETO ARMADO</t>
  </si>
  <si>
    <t>14.30.260</t>
  </si>
  <si>
    <t>DIVISÓRIA EM PLACAS DE GESSO ACARTONADO, RESITÊNCIA AO FOGO 30 MINUTOS, ESPESSURA 73/48MM - 1ST
/ 1ST</t>
  </si>
  <si>
    <t>16.13.070</t>
  </si>
  <si>
    <t>TELHAMENTO EM CHAPA DE AÇO PRÉ-PINTADA COM EPÓXI E POLIÉSTER, TIPO SANDUICHE, ESPESSURA DE 0,50 MM, COM POLIURETANO</t>
  </si>
  <si>
    <t>16.03.010</t>
  </si>
  <si>
    <t>TELHAMENTO EM CIMENTO REFORÇADO COM FIO SINTÉTICO CRFS - PERFIL ONDULADO DE 6 MM</t>
  </si>
  <si>
    <t>16.33.020</t>
  </si>
  <si>
    <t>CALHA, RUFO, AFINS EM CHAPA GALVANIZADA Nº 24 - CORTE 0,33 M</t>
  </si>
  <si>
    <t>K-ARQU-0315</t>
  </si>
  <si>
    <t>IMPERMEABILIZAÇÃO  DAS ÁREAS MOLHADAS INTERNAS: MEMBRANA LÍQUIDA ELÁSTICA SISTEMA MAPELASTIC AQUADEFENSE</t>
  </si>
  <si>
    <t>K-ARQU-0316</t>
  </si>
  <si>
    <t>IMPERMEABILIZAÇÃO  DAS LAJES/MARQUISES: MEMBRANA LÍQUIDA ELÁSTICA SISTEMA AQUAFLEX ROOF</t>
  </si>
  <si>
    <t>5.3.3</t>
  </si>
  <si>
    <t>K-ARQU-0317</t>
  </si>
  <si>
    <t>IMPERMEABILIZAÇÃO  DAS LAJES DOS RESERVATÓRIOS COM ISOLAMENTO TÉRMICO: MEMBRANA CIMENTÍCIA FLEXÍVEL SISTEMA MAPELASTIC SMART + MEMBRANA LÍQUIDA ELÁSTICA SISTEMA AQUAFLEX ROOF</t>
  </si>
  <si>
    <t>5.3.4</t>
  </si>
  <si>
    <t>K-ARQU-0318</t>
  </si>
  <si>
    <t>IMPERMEABILIZAÇÃO  DAS LAJES REBAIXADAS (SOB TELHA FIBROCIMENTO): MEMBRANA CIMENTÍCIA FLEXÍVEL SISTEMA MAPELASTIC SMART</t>
  </si>
  <si>
    <t>5.3.5</t>
  </si>
  <si>
    <t>PRP-1102066</t>
  </si>
  <si>
    <t>REGULARIZACAO DE SUPERFICIE P/ PREPARO IMPERM 1:3 E=2,5CM</t>
  </si>
  <si>
    <t>REVESTIMENTOS INTERNOS</t>
  </si>
  <si>
    <t>PRP-87273</t>
  </si>
  <si>
    <t>REVESTIMENTO CERÂMICO PARA PAREDES INTERNAS COM PLACAS TIPO GRÊS OU SEMI-GRÊS DE DIMENSÕES 33X45 CM APLICADAS EM AMBIENTES DE ÁREA MAIOR QUE 5 M² NA ALTURA INTEIRA DAS PAREDES. AF_06/2014</t>
  </si>
  <si>
    <t>17.02.020</t>
  </si>
  <si>
    <t>CHAPISCO</t>
  </si>
  <si>
    <t>17.02.330</t>
  </si>
  <si>
    <t>EMBOÇO DESEMPENADO COM ARGAMASSA INDUSTRIALIZADA</t>
  </si>
  <si>
    <t>17.04.040</t>
  </si>
  <si>
    <t>REVESTIMENTO EM GESSO LISO DESEMPENADO SOBRE BLOCO</t>
  </si>
  <si>
    <t>5.4.1.5</t>
  </si>
  <si>
    <t>18.08.150</t>
  </si>
  <si>
    <t>REVESTIMENTO EM PORCELANATO TÉCNICO COEFICIENTE DE ATRITO II, GRUPO DE ABSORÇÃO BI-A, REJUNTADO</t>
  </si>
  <si>
    <t>5.4.1.6</t>
  </si>
  <si>
    <t>27.04.060</t>
  </si>
  <si>
    <t>BATE-MACA OU PROTETOR DE PAREDE CURVO EM PVC, COM AMORTECIMENTO À IMPACTO, ALTURA DE 200 MM</t>
  </si>
  <si>
    <t>5.4.1.7</t>
  </si>
  <si>
    <t>27.04.040</t>
  </si>
  <si>
    <t>CORRIMÃO, BATE-MACA OU PROTETOR DE PAREDE EM PVC, COM AMORTECIMENTO À IMPACTO, ALTURA DE 131 MM</t>
  </si>
  <si>
    <t>5.4.1.8</t>
  </si>
  <si>
    <t>21.20.410</t>
  </si>
  <si>
    <t>CANTONEIRA DE SOBREPOR EM PVC DE 4,0 X 4,0 CM</t>
  </si>
  <si>
    <t>5.4.2</t>
  </si>
  <si>
    <t>REVESTIMENTOS EXTERNOS</t>
  </si>
  <si>
    <t>5.4.2.1</t>
  </si>
  <si>
    <t>5.4.2.2</t>
  </si>
  <si>
    <t>5.4.2.3</t>
  </si>
  <si>
    <t>K-ARQU-0540</t>
  </si>
  <si>
    <t>REVESTIMENTO EM PORCELANATO MINIMUM MARINHO NATURAL 60X60CM DA ELIANE, COM 9,00MM DE ESPESSURA, JUNTA DE ASSENTAMENTO DE 2MM, COM SUPERFÍCIE NATURAL OU SIMILAR TÉCNICO.</t>
  </si>
  <si>
    <t>19.01.390</t>
  </si>
  <si>
    <t>PEITORIL E/OU SOLEIRA EM GRANITO COM ESPESSURA DE 2 CM E LARGURA DE 21 ATÉ 30 CM</t>
  </si>
  <si>
    <t>5.5.2</t>
  </si>
  <si>
    <t>PEITORIL</t>
  </si>
  <si>
    <t xml:space="preserve">PINTURA  </t>
  </si>
  <si>
    <t>33.10.050</t>
  </si>
  <si>
    <t>TINTA ACRÍLICA EM MASSA, INCLUSIVE PREPARO</t>
  </si>
  <si>
    <t>33.10.020</t>
  </si>
  <si>
    <t>TINTA LÁTEX EM MASSA, INCLUSIVE PREPARO</t>
  </si>
  <si>
    <t>17.01.020</t>
  </si>
  <si>
    <t>ARGAMASSA DE REGULARIZAÇÃO E/OU PROTEÇÃO</t>
  </si>
  <si>
    <t>5.7.3</t>
  </si>
  <si>
    <t>30.04.020</t>
  </si>
  <si>
    <t>REVESTIMENTO EM BORRACHA SINTÉTICA COLORIDA DE 5,0 MM, PARA SINALIZAÇÃO TÁTIL DE ALERTA / DIRECIONAL - COLADO</t>
  </si>
  <si>
    <t>5.7.4</t>
  </si>
  <si>
    <t>18.08.160</t>
  </si>
  <si>
    <t>RODAPÉ EM PORCELANATO TÉCNICO, COEFICIENTE DE ATRITO II, GRUPO DE ABSORÇÃO BI-A, REJUNTADO</t>
  </si>
  <si>
    <t>22.03.040</t>
  </si>
  <si>
    <t>FORRO MODULAR REMOVÍVEL EM PVC - 618 MM X 1243 MM</t>
  </si>
  <si>
    <t>K-ARQU-0542</t>
  </si>
  <si>
    <t>FORRO DE FIBRA MINERAL REMOVÍVEL,  PLACAS DE 125,0x62,5cm, DA OWA COM TABEIRA EM FORRO DE GESSO ACARTONADO COM PINTURA LÁTEX COM ACABAMENTO FOSCO DA SHERWIN WILLIAMS, LINHA "NOVACOR MAIS RENDIMENTO" NA COR BRANCO OU SIMILAR TÉCNICO. - FORNECIMENTO E INSTALAÇÃO</t>
  </si>
  <si>
    <t>MOBILIÁRIO</t>
  </si>
  <si>
    <t>23.08.100</t>
  </si>
  <si>
    <t>ARMÁRIO TIPO PRATELEIRA COM SUBDIVISÃO EM COMPENSADO, REVESTIDO TOTALMENTE EM LAMINADO FENÓLICO MELAMÍNICO</t>
  </si>
  <si>
    <t>5.10.1.1</t>
  </si>
  <si>
    <t>23.04.630</t>
  </si>
  <si>
    <t>PORTA EM LAMINADO FENÓLICO MELAMÍNICO COM ACABAMENTO LISO, BATENTE METÁLICO - 62 X 100 CM</t>
  </si>
  <si>
    <t>5.10.1.2</t>
  </si>
  <si>
    <t>23.04.600</t>
  </si>
  <si>
    <t>PORTA EM LAMINADO FENÓLICO MELAMÍNICO COM ACABAMENTO LISO, BATENTE METÁLICO - 82 X 210 CM</t>
  </si>
  <si>
    <t>5.10.1.3</t>
  </si>
  <si>
    <t>23.20.140</t>
  </si>
  <si>
    <t>ACRÉSCIMO DE VISOR COMPLETO EM PORTA DE MADEIRA</t>
  </si>
  <si>
    <t>5.10.1.4</t>
  </si>
  <si>
    <t>23.04.610</t>
  </si>
  <si>
    <t>PORTA EM LAMINADO FENÓLICO MELAMÍNICO COM ACABAMENTO LISO, BATENTE METÁLICO - 92 X 210 CM</t>
  </si>
  <si>
    <t>5.10.1.5</t>
  </si>
  <si>
    <t>23.04.620</t>
  </si>
  <si>
    <t>PORTA EM LAMINADO FENÓLICO MELAMÍNICO COM ACABAMENTO LISO, BATENTE METÁLICO - 124 X 210 CM</t>
  </si>
  <si>
    <t>5.10.1.6</t>
  </si>
  <si>
    <t>K-ARQU-0430</t>
  </si>
  <si>
    <t>P13B - PORTA SIMPLES DE ABRIR DE MADEIRA C/ GUICHÊ, FOLHA DE 0.92M E VÃO LIVRE DE 0.90M.</t>
  </si>
  <si>
    <t>5.10.1.7</t>
  </si>
  <si>
    <t>K-ARQU-0006</t>
  </si>
  <si>
    <t>PORTA DE ABRIR EM CHAPA DE MADEIRA LISA  SEMIOCA 80X210, COM REVESTIMENTO MELAMÍNICO COM CHAPA INOX PARA PROTEÇÃO DE IMPACTOS E BARRA APOIO PNE - FORNECIMENTO E INSTALAÇÃO</t>
  </si>
  <si>
    <t>5.10.2.1</t>
  </si>
  <si>
    <t>K-ARQU-0518</t>
  </si>
  <si>
    <t>C20 - CAIXILHO MAXIM-AR DE 1.20 M X 1.30 M E PEITORIL DE 1.20 M</t>
  </si>
  <si>
    <t>5.10.2.2</t>
  </si>
  <si>
    <t>K-ARQU-0519</t>
  </si>
  <si>
    <t>C21 - CAIXILHO DE VIDRO FIXO (1.20M X 1.20M) E MAXIM-AR (0.90 M X 1.20M) E BANDEIRA DE VIDRO ENCAIXILHADO DE 1.20 M X 0.40 M.</t>
  </si>
  <si>
    <t>5.10.2.3</t>
  </si>
  <si>
    <t>K-ARQU-0520</t>
  </si>
  <si>
    <t>C24 - CAIXILHO MAXIM-AR DE 1.20 M X .70 M E PEITORIL DE 1.80 M.</t>
  </si>
  <si>
    <t>5.10.2.4</t>
  </si>
  <si>
    <t>K-ARQU-0437</t>
  </si>
  <si>
    <t>C15A - GUICHÊ DE 1.00 M X 1.00 M E PEITORIL DE 1.10 M.</t>
  </si>
  <si>
    <t>5.10.2.5</t>
  </si>
  <si>
    <t>K-ARQU-0438</t>
  </si>
  <si>
    <t>C15B - GUICHÊ DE 1.60 M X 1.00 M E PEITORIL DE 1.10 M.</t>
  </si>
  <si>
    <t>5.10.2.6</t>
  </si>
  <si>
    <t>K-ARQU-0436</t>
  </si>
  <si>
    <t>C14 - CAIXILHO DE VIDRO FIXO DE 1.00M X 1.00M E PEITORIL DE 1.10 M.</t>
  </si>
  <si>
    <t>5.10.2.7</t>
  </si>
  <si>
    <t>K-ARQU-0532</t>
  </si>
  <si>
    <t>PV1 - PORTA DUPLA DE ABRIR COM BANDEIRA DE VIDRO ENCAIXILHADO E FOLHAS DE 1.16M E VĂO DE 2.30M</t>
  </si>
  <si>
    <t>5.10.2.8</t>
  </si>
  <si>
    <t>K-ARQU-0432</t>
  </si>
  <si>
    <t>PV3 - PORTA DUPLA DE ABRIR COM BANDEIRA DE VIDRO ENCAIXILHADO E FOLHAS DE 0.76M E VĂO DE 1.50M</t>
  </si>
  <si>
    <t>5.10.2.9</t>
  </si>
  <si>
    <t>25.20.020</t>
  </si>
  <si>
    <t>TELA DE PROTEÇÃO TIPO MOSQUETEIRA REMOVÍVEL, EM FIBRA DE VIDRO COM REVESTIMENTO EM PVC E REQUADRO EM ALUMÍNIO</t>
  </si>
  <si>
    <t>FERRAGENS</t>
  </si>
  <si>
    <t>5.10.3.1</t>
  </si>
  <si>
    <t>28.01.020</t>
  </si>
  <si>
    <t>FERRAGEM COMPLETA COM MAÇANETA TIPO ALAVANCA PARA PORTA EXTERNA COM 1 FOLHA</t>
  </si>
  <si>
    <t>CJ</t>
  </si>
  <si>
    <t>5.10.3.2</t>
  </si>
  <si>
    <t>28.01.040</t>
  </si>
  <si>
    <t>FERRAGEM COMPLETA COM MAÇANETA TIPO ALAVANCA PARA PORTA INTERNA COM 1 FOLHA</t>
  </si>
  <si>
    <t>5.10.3.3</t>
  </si>
  <si>
    <t>28.01.070</t>
  </si>
  <si>
    <t>FERRAGEM COMPLETA PARA PORTA DE BOX DE WC TIPO LIVRE/OCUPADO</t>
  </si>
  <si>
    <t>26.01.170</t>
  </si>
  <si>
    <t>VIDRO LISO LAMINADO INCOLOR DE 10 MM</t>
  </si>
  <si>
    <t>26.01.210</t>
  </si>
  <si>
    <t>VIDRO LISO LAMINADO INCOLOR DE 8 MM</t>
  </si>
  <si>
    <t>44.01.360</t>
  </si>
  <si>
    <t>TANQUE DE LOUÇA COM COLUNA DE 18 A 20 LITROS</t>
  </si>
  <si>
    <t>5.12.2</t>
  </si>
  <si>
    <t>44.01.050</t>
  </si>
  <si>
    <t>BACIA SIFONADA DE LOUÇA SEM TAMPA - 6 LITROS</t>
  </si>
  <si>
    <t>5.12.3</t>
  </si>
  <si>
    <t>44.03.670</t>
  </si>
  <si>
    <t>CAIXA DE DESCARGA DE EMBUTIR, ACIONAMENTO FRONTAL, COMPLETA</t>
  </si>
  <si>
    <t>5.12.4</t>
  </si>
  <si>
    <t>44.01.270</t>
  </si>
  <si>
    <t>CUBA DE LOUÇA DE EMBUTIR OVAL</t>
  </si>
  <si>
    <t>5.12.5</t>
  </si>
  <si>
    <t>K-ARQU-0538</t>
  </si>
  <si>
    <t>LAVATÓRIO L915 ESTABILIZADOR SP9 (DECA OU EQUIVALENTE)</t>
  </si>
  <si>
    <t>5.13</t>
  </si>
  <si>
    <t>5.13.1</t>
  </si>
  <si>
    <t>44.03.920</t>
  </si>
  <si>
    <t>DUCHA HIGIÊNICA COM REGISTRO</t>
  </si>
  <si>
    <t>5.13.2</t>
  </si>
  <si>
    <t>30.01.030</t>
  </si>
  <si>
    <t>BARRA DE APOIO RETA, PARA PESSOAS COM MOBILIDADE REDUZIDA, EM TUBO DE AÇO INOXIDÁVEL DE 1 1/2´ X 800 MM</t>
  </si>
  <si>
    <t>5.13.3</t>
  </si>
  <si>
    <t>BARRA DE PROTEÇÃO PARA LAVATÓRIO, PARA PESSOAS COM MOBILIDADE REDUZIDA, EM TUBO DE ALUMÍNIO ACABAMENTO COM PINTURA EPÓXI</t>
  </si>
  <si>
    <t>5.13.4</t>
  </si>
  <si>
    <t>30.01.050</t>
  </si>
  <si>
    <t>BARRA DE APOIO EM ÂNGULO DE 90°, PARA PESSOAS COM MOBILIDADE REDUZIDA, EM TUBO DE AÇO INOXIDÁVEL DE 1 1/2´ X 800 X 800 MM</t>
  </si>
  <si>
    <t>5.13.5</t>
  </si>
  <si>
    <t>44.20.280</t>
  </si>
  <si>
    <t>TAMPA DE PLÁSTICO PARA BACIA SANITÁRIA</t>
  </si>
  <si>
    <t>5.13.6</t>
  </si>
  <si>
    <t>44.03.090</t>
  </si>
  <si>
    <t>CABIDE CROMADO PARA BANHEIRO</t>
  </si>
  <si>
    <t>5.13.7</t>
  </si>
  <si>
    <t>44.03.040</t>
  </si>
  <si>
    <t>SABONETEIRA DE LOUÇA DE EMBUTIR</t>
  </si>
  <si>
    <t>5.13.8</t>
  </si>
  <si>
    <t>43.02.080</t>
  </si>
  <si>
    <t>CHUVEIRO ELÉTRICO DE 6500W/220V COM RESISTÊNCIA BLINDADA</t>
  </si>
  <si>
    <t>5.13.9</t>
  </si>
  <si>
    <t>K-ARQU-0548</t>
  </si>
  <si>
    <t>TORNEIRA: ECO-DECAMATIC 1173C.H2O (DECA OU EQUIVALENTE)</t>
  </si>
  <si>
    <t>5.13.10</t>
  </si>
  <si>
    <t>K-ARQU-0547</t>
  </si>
  <si>
    <t>TORNEIRA FAST 1256 C59 (DECA OU EQUIVALENTE) P/ BANCADA DE AÇO INOX</t>
  </si>
  <si>
    <t>5.13.11</t>
  </si>
  <si>
    <t>44.03.590</t>
  </si>
  <si>
    <t>TORNEIRA DE MESA PARA PIA COM BICA MÓVEL E AREJADOR EM LATÃO FUNDIDO CROMADO</t>
  </si>
  <si>
    <t>5.13.12</t>
  </si>
  <si>
    <t>ACABAMENTO CROMADO PARA REGISTRO</t>
  </si>
  <si>
    <t>5.13.13</t>
  </si>
  <si>
    <t>44.20.200</t>
  </si>
  <si>
    <t>SIFÃO DE METAL CROMADO DE 1 1/2´ X 2´</t>
  </si>
  <si>
    <t>5.14</t>
  </si>
  <si>
    <t>DIVISÓRIAS</t>
  </si>
  <si>
    <t>5.14.1</t>
  </si>
  <si>
    <t>14.30.070</t>
  </si>
  <si>
    <t>DIVISÓRIA SANITÁRIA EM PAINEL LAMINADO MELAMÍNICO ESTRUTURAL, PERFIS EM ALUMÍNIO, INCLUSIVE FERRAGEM COMPLETA PARA VÃO DE PORTA</t>
  </si>
  <si>
    <t>5.15</t>
  </si>
  <si>
    <t>5.15.1</t>
  </si>
  <si>
    <t>44.02.060</t>
  </si>
  <si>
    <t>TAMPO/BANCADA EM GRANITO COM ESPESSURA DE 3 CM</t>
  </si>
  <si>
    <t>5.15.2</t>
  </si>
  <si>
    <t>PRP-884060</t>
  </si>
  <si>
    <t>TAMPO LISO EM ACO INOX (304) CHAPA 20</t>
  </si>
  <si>
    <t>5.16</t>
  </si>
  <si>
    <t>5.16.1</t>
  </si>
  <si>
    <t>26.04.030</t>
  </si>
  <si>
    <t>ESPELHO COMUM DE 3 MM COM MOLDURA EM ALUMÍNIO</t>
  </si>
  <si>
    <t>5.16.2</t>
  </si>
  <si>
    <t>K-ARQU-0551</t>
  </si>
  <si>
    <t>ESPELHO CRISTAL 6 MM (0,45X0,70 CM) INCLINAÇÃO 10 GRAUS - FORNECIMENTO E INSTALAÇÃO</t>
  </si>
  <si>
    <t>5.16.3</t>
  </si>
  <si>
    <t>K-ARQU-0583</t>
  </si>
  <si>
    <t>TOTEM FORNECIMENTO E EXECUÇÃO</t>
  </si>
  <si>
    <t>38.19.200</t>
  </si>
  <si>
    <t>ELETRODUTO DE PVC CORRUGADO FLEXÍVEL REFORÇADO, DIÂMETRO EXTERNO DE 20 MM</t>
  </si>
  <si>
    <t>38.04.060</t>
  </si>
  <si>
    <t>ELETRODUTO DE FERRO GALVANIZADO, MÉDIO DE 1´ - COM ACESSÓRIOS</t>
  </si>
  <si>
    <t>38.04.040</t>
  </si>
  <si>
    <t>ELETRODUTO DE FERRO GALVANIZADO, MÉDIO DE 3/4´ - COM ACESSÓRIOS</t>
  </si>
  <si>
    <t>38.21.120</t>
  </si>
  <si>
    <t>ELETROCALHA LISA GALVANIZADA A FOGO, 100 X 50 MM, COM ACESSÓRIOS</t>
  </si>
  <si>
    <t>38.07.300</t>
  </si>
  <si>
    <t>PERFILADO PERFURADO 38 X 38 MM, COM ACESSÓRIOS</t>
  </si>
  <si>
    <t>PRP-09_84_21</t>
  </si>
  <si>
    <t>SUPORTE P/ PERFILADO 100X38MM GE</t>
  </si>
  <si>
    <t>36.20.060</t>
  </si>
  <si>
    <t>BRAÇADEIRA PARA FIXAÇÃO DE ELETRODUTO, ATÉ 4´</t>
  </si>
  <si>
    <t>38.07.200</t>
  </si>
  <si>
    <t>VERGALHÃO COM ROSCA, PORCA E ARRUELA DE DIÂMETRO 3/8´ (TIRANTE)</t>
  </si>
  <si>
    <t>6.1.1.9</t>
  </si>
  <si>
    <t>39.02.160</t>
  </si>
  <si>
    <t>CABO DE COBRE DE 2,5 MM², ISOLAMENTO 750 V - ISOLAÇÃO EM PVC 70°C</t>
  </si>
  <si>
    <t>6.1.1.10</t>
  </si>
  <si>
    <t>39.02.170</t>
  </si>
  <si>
    <t>CABO DE COBRE DE 4 MM², ISOLAMENTO 750 V - ISOLAÇÃO EM PVC 70°C</t>
  </si>
  <si>
    <t>6.1.1.11</t>
  </si>
  <si>
    <t>39.02.030</t>
  </si>
  <si>
    <t>CABO DE COBRE DE 6 MM², ISOLAMENTO 750 V - ISOLAÇÃO EM PVC 70°C</t>
  </si>
  <si>
    <t>6.1.1.12</t>
  </si>
  <si>
    <t>39.07.040</t>
  </si>
  <si>
    <t>CABO DE COBRE DE 6 MM², ISOLAMENTO 0,6/1 KV - ISOLAÇÃO EPR 90°C</t>
  </si>
  <si>
    <t>6.1.1.13</t>
  </si>
  <si>
    <t>39.07.060</t>
  </si>
  <si>
    <t>CABO DE COBRE DE 16 MM², ISOLAMENTO 0,6/1 KV - ISOLAÇÃO EPR 90°C</t>
  </si>
  <si>
    <t>6.1.1.14</t>
  </si>
  <si>
    <t>39.07.070</t>
  </si>
  <si>
    <t>CABO DE COBRE DE 25 MM², ISOLAMENTO 0,6/1 KV - ISOLAÇÃO EPR 90°C</t>
  </si>
  <si>
    <t>6.1.1.15</t>
  </si>
  <si>
    <t>39.07.090</t>
  </si>
  <si>
    <t>CABO DE COBRE DE 50 MM², ISOLAMENTO 0,6/1 KV - ISOLAÇÃO EPR 90°C</t>
  </si>
  <si>
    <t>ILUMINAÇÃO E TOMADAS</t>
  </si>
  <si>
    <t>41.14.020</t>
  </si>
  <si>
    <t>LUMINÁRIA RETANGULAR DE EMBUTIR TIPO CALHA FECHADA COM DIFUSOR PLANO EM ACRÍLICO PARA 2 LÂMPADAS FLUORESCENTES TUBULARES DE 28/32/36/54W</t>
  </si>
  <si>
    <t>41.14.390</t>
  </si>
  <si>
    <t>LUMINÁRIA RETANGULAR DE SOBREPOR TIPO CALHA ABERTA COM REFLETOR EM ALUMÍNIO DE ALTO BRILHO PARA 2 LÂMPADAS FLUORESCENTES TUBULARES 32/36W</t>
  </si>
  <si>
    <t>41.07.200</t>
  </si>
  <si>
    <t>LÂMPADA FLUORESCENTE TUBULAR, BASE BIPINO BILATERAL DE 32 W, COM CAMADA TRIFÓSFORO</t>
  </si>
  <si>
    <t>41.14.770</t>
  </si>
  <si>
    <t>LUMINÁRIA QUADRADA DE EMBUTIR TIPO CALHA FECHADA, COM DIFUSOR PLANO EM ACRÍLICO, PARA 4 LÂMPADAS FLUORESCENTES TUBULARES DE 14/16/18 W</t>
  </si>
  <si>
    <t>41.07.030</t>
  </si>
  <si>
    <t>LÂMPADA FLUORESCENTE TUBULAR, BASE BIPINO BILATERAL DE 16 W</t>
  </si>
  <si>
    <t>41.14.730</t>
  </si>
  <si>
    <t>LUMINÁRIA REDONDA DE EMBUTIR COM REFLETOR EM ALUMÍNIO JATEADO E DIFUSOR EM VIDRO PARA 2 LÂMPADAS FLUORESCENTES COMPACTAS DUPLAS DE 18/26W</t>
  </si>
  <si>
    <t>41.11.090</t>
  </si>
  <si>
    <t>LUMINÁRIA COM CORPO EM TUBO DE ALUMÍNIO TIPO BALIZADOR PARA USO EXTERNO</t>
  </si>
  <si>
    <t>41.07.420</t>
  </si>
  <si>
    <t>LÂMPADA FLUORESCENTE COMPACTA ELETRÔNICA ´3U´, BASE E27 DE 15 W - 110 OU 220 V</t>
  </si>
  <si>
    <t>K-INEL-0602</t>
  </si>
  <si>
    <t>LUMINÁRIA CILÍNDRICA DE SOBREPOR TIPO ARANDELA PARA ILUMINAÇÃO DIRETA, PARA UMA LÂMPADA HALÓGENA QPAR20.
REF.: 8865.1A1.41B ITAIM</t>
  </si>
  <si>
    <t>41.06.100</t>
  </si>
  <si>
    <t>LÂMPADA HALÓGENA REFLETORA PAR20, BASE E27 DE 50 W - 220 V</t>
  </si>
  <si>
    <t>41.09.750</t>
  </si>
  <si>
    <t>REATOR ELETRÔNICO DE ALTO FATOR DE POTÊNCIA COM PARTIDA INSTANTÂNEA, PARA DUAS LÂMPADAS FLUORESCENTES TUBULARES, BASE BIPINO BILATERAL, 32 W - 127 V / 220 V</t>
  </si>
  <si>
    <t>50.05.260</t>
  </si>
  <si>
    <t>BLOCO AUTÔNOMO DE ILUMINAÇÃO DE EMERGÊNCIA COM AUTONOMIA MÍNIMA DE 1 HORA, EQUIPADO COM 2 LÂMPADAS DE 11 W</t>
  </si>
  <si>
    <t>6.1.2.13</t>
  </si>
  <si>
    <t>K-INEL-0025</t>
  </si>
  <si>
    <t>BLOCO AUTÔNOMO 2X9W DE SOBREPOR NA PAREDE PARA ILUMINAÇÃO DE EMERGÊNCIA – FORNECIMENTO E INSTALAÇÃO</t>
  </si>
  <si>
    <t>6.1.2.14</t>
  </si>
  <si>
    <t>39.12.050</t>
  </si>
  <si>
    <t>CABO DE COBRE FLEXÍVEL ´PP´ 3X2,5 MM², ISOLAMENTO 750 V - ISOLAÇÃO EM PVC 70°C</t>
  </si>
  <si>
    <t>6.1.2.15</t>
  </si>
  <si>
    <t>PRP-09_84_23</t>
  </si>
  <si>
    <t>SUPORTE CURTO PARA LUMINÁRIA 100X38MM GE</t>
  </si>
  <si>
    <t>6.1.2.16</t>
  </si>
  <si>
    <t>40.04.230</t>
  </si>
  <si>
    <t>TOMADA DE CANALETA/PERFILADO UNIVERSAL 2P+T, COM CAIXA E TAMPA</t>
  </si>
  <si>
    <t>6.1.2.17</t>
  </si>
  <si>
    <t>40.04.450</t>
  </si>
  <si>
    <t>TOMADA 2P+T DE 10 A - 250 V, COMPLETA</t>
  </si>
  <si>
    <t>6.1.2.18</t>
  </si>
  <si>
    <t>40.04.470</t>
  </si>
  <si>
    <t>CONJUNTO 2 TOMADAS 2P+T DE 10 A, COMPLETO</t>
  </si>
  <si>
    <t>6.1.2.19</t>
  </si>
  <si>
    <t>40.05.180</t>
  </si>
  <si>
    <t>INTERRUPTOR BIPOLAR SIMPLES, 1 TECLA DUPLA E PLACA</t>
  </si>
  <si>
    <t>6.1.2.20</t>
  </si>
  <si>
    <t>40.05.040</t>
  </si>
  <si>
    <t>INTERRUPTOR COM 2 TECLAS SIMPLES E PLACA</t>
  </si>
  <si>
    <t>6.1.2.21</t>
  </si>
  <si>
    <t>40.05.170</t>
  </si>
  <si>
    <t>INTERRUPTOR BIPOLAR PARALELO, 1 TECLA DUPLA E PLACA</t>
  </si>
  <si>
    <t>6.1.2.22</t>
  </si>
  <si>
    <t>PRP-83403</t>
  </si>
  <si>
    <t>INTERRUPTOR PULSADOR DE CAMPAINHA OU MINUTERIA 2A/250V C/ CAIXA - FORNECIMENTO E INSTALACAO</t>
  </si>
  <si>
    <t>6.1.2.23</t>
  </si>
  <si>
    <t>K-INEL-0365</t>
  </si>
  <si>
    <t>CAMPAINHA AUDIO VISUAL PARA BANHEIRO PNE  -  FORNECIMENTO E INSTALACAO</t>
  </si>
  <si>
    <t>6.1.2.24</t>
  </si>
  <si>
    <t>CAIXA EM PVC DE 4´ X 2´</t>
  </si>
  <si>
    <t>6.1.2.25</t>
  </si>
  <si>
    <t>40.07.020</t>
  </si>
  <si>
    <t>CAIXA EM PVC DE 4´ X 4´</t>
  </si>
  <si>
    <t>6.1.2.26</t>
  </si>
  <si>
    <t>PRP-83388</t>
  </si>
  <si>
    <t xml:space="preserve">CAIXA DE PASSAGEM PVC 3" OCTOGONAL </t>
  </si>
  <si>
    <t>6.1.2.27</t>
  </si>
  <si>
    <t>40.11.010</t>
  </si>
  <si>
    <t>RELÉ FOTOELÉTRICO 50/60 HZ 110/220 V - 1200 VA, COMPLETO</t>
  </si>
  <si>
    <t>37.04.290</t>
  </si>
  <si>
    <t>QUADRO DE DISTRIBUIÇÃO UNIVERSAL DE SOBREPOR, PARA DISJUNTORES 56 DIN / 40 BOLT-ON - 225 A - SEM COMPONENTES</t>
  </si>
  <si>
    <t>37.25.110</t>
  </si>
  <si>
    <t>DISJUNTOR EM CAIXA MOLDADA TRIPOLAR, TÉRMICO E MAGNÉTICO FIXOS, TENSÃO DE ISOLAMENTO 415/690V, DE 175A A 250A</t>
  </si>
  <si>
    <t>PRP-74130/004</t>
  </si>
  <si>
    <t>DISJUNTOR TERMOMAGNETICO TRIPOLAR PADRAO NEMA (AMERICANO) 10 A 50A 240V, FORNECIMENTO E INSTALACAO</t>
  </si>
  <si>
    <t>PRP-74130/006</t>
  </si>
  <si>
    <t>DISJUNTOR TERMOMAGNETICO TRIPOLAR PADRAO NEMA (AMERICANO) 125 A 150A 240V, FORNECIMENTO E INSTALACAO</t>
  </si>
  <si>
    <t>37.24.040</t>
  </si>
  <si>
    <t>SUPRESSOR DE SURTO MONOFÁSICO, NEUTRO-TERRA, IN &gt; OU = 20 KA, IMAX. DE SURTO DE 65 ATÉ 80 KA</t>
  </si>
  <si>
    <t>37.04.260</t>
  </si>
  <si>
    <t>QUADRO DE DISTRIBUIÇÃO UNIVERSAL DE SOBREPOR, PARA DISJUNTORES 24 DIN / 18 BOLT-ON - 150 A - SEM COMPONENTES</t>
  </si>
  <si>
    <t>6.1.3.8</t>
  </si>
  <si>
    <t>PRP-74130/003</t>
  </si>
  <si>
    <t>DISJUNTOR TERMOMAGNETICO BIPOLAR PADRAO NEMA (AMERICANO) 10 A 50A 240V, FORNECIMENTO E INSTALACAO</t>
  </si>
  <si>
    <t>6.1.3.9</t>
  </si>
  <si>
    <t>37.17.080</t>
  </si>
  <si>
    <t>DISPOSITIVO DIFERENCIAL RESIDUAL DE 40 A X 30 MA - 4 PÓLOS</t>
  </si>
  <si>
    <t>6.1.3.10</t>
  </si>
  <si>
    <t>40.10.080</t>
  </si>
  <si>
    <t>CONTATOR DE POTÊNCIA 22 A/25 A - 2NA+2NF</t>
  </si>
  <si>
    <t>6.1.3.11</t>
  </si>
  <si>
    <t>37.04.280</t>
  </si>
  <si>
    <t>QUADRO DE DISTRIBUIÇÃO UNIVERSAL DE SOBREPOR, PARA DISJUNTORES 44 DIN / 32 BOLT-ON - 150 A - SEM COMPONENTES</t>
  </si>
  <si>
    <t>6.1.3.12</t>
  </si>
  <si>
    <t>6.1.3.13</t>
  </si>
  <si>
    <t>PRP-74130/001</t>
  </si>
  <si>
    <t>DISJUNTOR TERMOMAGNETICO MONOPOLAR PADRAO NEMA (AMERICANO) 10 A 30A 240V, FORNECIMENTO E INSTALACAO</t>
  </si>
  <si>
    <t>6.1.3.14</t>
  </si>
  <si>
    <t>6.1.3.15</t>
  </si>
  <si>
    <t>37.17.060</t>
  </si>
  <si>
    <t>DISPOSITIVO DIFERENCIAL RESIDUAL DE 25 A X 30 MA - 2 PÓLOS</t>
  </si>
  <si>
    <t>6.1.3.16</t>
  </si>
  <si>
    <t>37.04.250</t>
  </si>
  <si>
    <t>QUADRO DE DISTRIBUIÇÃO UNIVERSAL DE SOBREPOR, PARA DISJUNTORES 16 DIN / 12 BOLT-ON - 150 A - SEM COMPONENTES</t>
  </si>
  <si>
    <t>6.1.3.17</t>
  </si>
  <si>
    <t>6.1.3.18</t>
  </si>
  <si>
    <t>6.1.3.19</t>
  </si>
  <si>
    <t>37.17.180</t>
  </si>
  <si>
    <t>DISPOSITIVO DIFERENCIAL RESIDUAL DE 125 A X 30 MA - 4 PÓLOS</t>
  </si>
  <si>
    <t>SPDA E ATERRAMENTO</t>
  </si>
  <si>
    <t>39.04.080</t>
  </si>
  <si>
    <t>CABO DE COBRE NU, TÊMPERA MOLE, CLASSE 2, DE 50 MM²</t>
  </si>
  <si>
    <t>42.05.310</t>
  </si>
  <si>
    <t>CAIXA DE INSPEÇÃO DO TERRA CILÍNDRICA EM PVC RÍGIDO, DIÂMETRO DE 300 MM - H= 250 MM</t>
  </si>
  <si>
    <t>42.05.440</t>
  </si>
  <si>
    <t>BARRA CONDUTORA CHATA DE ALUMÍNIO, 7/8´ X 1/8´ - INCLUSIVE ACESSÓRIOS DE FIXAÇÃO</t>
  </si>
  <si>
    <t>42.01.110</t>
  </si>
  <si>
    <t>CAPTOR TIPO TERMINAL AÉREO, H = 300 MM EM ALUMÍNIO</t>
  </si>
  <si>
    <t>6.2.5</t>
  </si>
  <si>
    <t>42.05.170</t>
  </si>
  <si>
    <t>VERGALHÃO LISO DE AÇO GALVANIZADO, DIÂMETRO DE 3/8´</t>
  </si>
  <si>
    <t>6.2.6</t>
  </si>
  <si>
    <t>42.05.160</t>
  </si>
  <si>
    <t>CONECTOR OLHAL CABO/HASTE DE 5/8´</t>
  </si>
  <si>
    <t>6.2.7</t>
  </si>
  <si>
    <t>42.05.190</t>
  </si>
  <si>
    <t>HASTE DE ATERRAMENTO DE 3/4´ X 3,00 M</t>
  </si>
  <si>
    <t>TUBO DE PVC RÍGIDO SOLDÁVEL MARROM, DN= 25 MM, (3/4´), INCLUSIVE CONEXÕES</t>
  </si>
  <si>
    <t>46.01.030</t>
  </si>
  <si>
    <t>TUBO DE PVC RÍGIDO SOLDÁVEL MARROM, DN= 32 MM, (1´), INCLUSIVE CONEXÕES</t>
  </si>
  <si>
    <t>6.3.1.3</t>
  </si>
  <si>
    <t>46.01.040</t>
  </si>
  <si>
    <t>TUBO DE PVC RÍGIDO SOLDÁVEL MARROM, DN= 40 MM, (1 1/4´), INCLUSIVE CONEXÕES</t>
  </si>
  <si>
    <t>6.3.1.4</t>
  </si>
  <si>
    <t>TUBO DE PVC RÍGIDO SOLDÁVEL MARROM, DN= 50 MM, (1 1/2´), INCLUSIVE CONEXÕES</t>
  </si>
  <si>
    <t>6.3.1.5</t>
  </si>
  <si>
    <t>46.29.020</t>
  </si>
  <si>
    <t>TUBO EM POLIPROPILENO PPR, CLASSE DE PRESSÃO PN 20, DN=25 MM</t>
  </si>
  <si>
    <t>6.3.1.6</t>
  </si>
  <si>
    <t>47.01.020</t>
  </si>
  <si>
    <t>REGISTRO DE GAVETA EM LATÃO FUNDIDO SEM ACABAMENTO, DN= 3/4´</t>
  </si>
  <si>
    <t>6.3.1.7</t>
  </si>
  <si>
    <t>47.02.020</t>
  </si>
  <si>
    <t>REGISTRO DE GAVETA EM LATÃO FUNDIDO CROMADO COM CANOPLA, DN= 3/4´ - LINHA ESPECIAL</t>
  </si>
  <si>
    <t>6.3.1.8</t>
  </si>
  <si>
    <t>REGISTRO DE GAVETA EM LATÃO FUNDIDO SEM ACABAMENTO, DN= 2´</t>
  </si>
  <si>
    <t>6.3.1.9</t>
  </si>
  <si>
    <t>47.01.130</t>
  </si>
  <si>
    <t>REGISTRO DE PRESSÃO EM LATÃO FUNDIDO SEM ACABAMENTO, DN= 3/4´</t>
  </si>
  <si>
    <t>6.3.1.10</t>
  </si>
  <si>
    <t>48.02.050</t>
  </si>
  <si>
    <t>RESERVATÓRIO DE FIBRA DE VIDRO - CAPACIDADE DE 3.000 LITROS</t>
  </si>
  <si>
    <t>6.3.1.11</t>
  </si>
  <si>
    <t>TORNEIRA DE BÓIA, DN= 3/4´</t>
  </si>
  <si>
    <t>46.03.080</t>
  </si>
  <si>
    <t>TUBO DE PVC RÍGIDO, PONTAS LISAS, SOLDÁVEL, LINHA ESGOTO SÉRIE REFORÇADA ´R´, DN= 40 MM, INCLUSIVE CONEXÕES</t>
  </si>
  <si>
    <t>46.03.090</t>
  </si>
  <si>
    <t>TUBO DE PVC RÍGIDO PXB COM VIROLA E ANEL DE BORRACHA, LINHA ESGOTO SÉRIE REFORÇADA ´R´, DN= 50 MM, INCLUSIVE CONEXÕES</t>
  </si>
  <si>
    <t>46.03.040</t>
  </si>
  <si>
    <t>TUBO DE PVC RÍGIDO PXB COM VIROLA E ANEL DE BORRACHA, LINHA ESGOTO SÉRIE REFORÇADA ´R´, DN= 75 MM, INCLUSIVE CONEXÕES</t>
  </si>
  <si>
    <t>46.03.050</t>
  </si>
  <si>
    <t>TUBO DE PVC RÍGIDO PXB COM VIROLA E ANEL DE BORRACHA, LINHA ESGOTO SÉRIE REFORÇADA ´R´, DN= 100 MM, INCLUSIVE CONEXÕES</t>
  </si>
  <si>
    <t>PRP-810056</t>
  </si>
  <si>
    <t>TERMINAL DE VENTILACAO EM PVC P/ESGOTO DN 50MM (2")</t>
  </si>
  <si>
    <t>CAIXA SIFONADA DE PVC RÍGIDO DE 150 X 150 X 50 MM, COM GRELHA</t>
  </si>
  <si>
    <t>49.04.010</t>
  </si>
  <si>
    <t>RALO SECO EM PVC RÍGIDO DE 100 X 40 MM, COM GRELHA</t>
  </si>
  <si>
    <t>6.3.2.8</t>
  </si>
  <si>
    <t>6.3.3</t>
  </si>
  <si>
    <t>6.3.3.1</t>
  </si>
  <si>
    <t>6.3.3.2</t>
  </si>
  <si>
    <t>6.3.3.3</t>
  </si>
  <si>
    <t>TUBO DE PVC RÍGIDO PXB COM VIROLA E ANEL DE BORRACHA, LINHA ESGOTO SÉRIE REFORÇADA ´R´. DN= 150 MM, INCLUSIVE CONEXÕES</t>
  </si>
  <si>
    <t>6.3.3.4</t>
  </si>
  <si>
    <t>49.06.010</t>
  </si>
  <si>
    <t>GRELHA HEMISFÉRICA EM FERRO FUNDIDO DE 4´</t>
  </si>
  <si>
    <t>6.3.4</t>
  </si>
  <si>
    <t>6.3.4.1</t>
  </si>
  <si>
    <t>46.10.010</t>
  </si>
  <si>
    <t>TUBO DE COBRE CLASSE A, DN= 15MM (1/2´), INCLUSIVE CONEXÕES</t>
  </si>
  <si>
    <t>6.3.4.2</t>
  </si>
  <si>
    <t>47.01.170</t>
  </si>
  <si>
    <t>VÁLVULA DE ESFERA MONOBLOCO EM LATÃO FUNDIDO PASSAGEM PLENA, ACIONAMENTO COM ALAVANCA, DN= 1/2´</t>
  </si>
  <si>
    <t>6.3.5</t>
  </si>
  <si>
    <t>GASES MEDICINAIS</t>
  </si>
  <si>
    <t>6.3.5.1</t>
  </si>
  <si>
    <t>50.10.120</t>
  </si>
  <si>
    <t>EXTINTOR MANUAL DE PÓ QUÍMICO SECO ABC - CAPACIDADE DE 6 KG</t>
  </si>
  <si>
    <t>6.3.5.2</t>
  </si>
  <si>
    <t>97.01.010</t>
  </si>
  <si>
    <t>ADESIVO VINÍLICO, PADRÃO REGULAMENTADO, PARA SINALIZAÇÃO DE INCÊNDIO</t>
  </si>
  <si>
    <t>6.3.5.3</t>
  </si>
  <si>
    <t>6.4</t>
  </si>
  <si>
    <t>6.4.1</t>
  </si>
  <si>
    <t>6.4.1.1</t>
  </si>
  <si>
    <t>6.4.1.2</t>
  </si>
  <si>
    <t>6.4.1.3</t>
  </si>
  <si>
    <t>PRP-84676</t>
  </si>
  <si>
    <t>QUADRO DE DISTRIBUICAO PARA TELEFONE N.5, 80X80X12CM EM CHAPA METALICA, SEM ACESSORIOS, PADRAO TELEBRAS, FORNECIMENTO E INSTALACAO</t>
  </si>
  <si>
    <t>6.4.1.4</t>
  </si>
  <si>
    <t>K-AUTO-0054</t>
  </si>
  <si>
    <t>CÂMERA IP-POE PARA CFTV - FORNECIMENTO E INSTALAÇÃO</t>
  </si>
  <si>
    <t>6.4.1.5</t>
  </si>
  <si>
    <t>66.08.330</t>
  </si>
  <si>
    <t>UNIDADE GERENCIADORA DE VÍDEO LOCAL (DVR) COM HD</t>
  </si>
  <si>
    <t>6.4.1.6</t>
  </si>
  <si>
    <t>66.20.221</t>
  </si>
  <si>
    <t>SWITCH GIGABIT PARA SERVIDOR CENTRAL COM 24 PORTAS FRONTAIS E 2 PORTAS SFP, CAPADIDADE DE 10/100/1000 MBPS</t>
  </si>
  <si>
    <t>6.4.1.7</t>
  </si>
  <si>
    <t>69.09.260</t>
  </si>
  <si>
    <t>PATCH PANEL DE 24 PORTAS - CATEGORIA 6</t>
  </si>
  <si>
    <t>6.4.1.8</t>
  </si>
  <si>
    <t>69.20.180</t>
  </si>
  <si>
    <t>CORDÃO ÓPTICO DUPLEX, MULTIMODO COM CONECTOR LC/LC - 2,5 M</t>
  </si>
  <si>
    <t>6.4.1.9</t>
  </si>
  <si>
    <t>66.08.115</t>
  </si>
  <si>
    <t>RACK FECHADO DE PISO PADRÃO METÁLICO, 19 X 44 US X 770 MM</t>
  </si>
  <si>
    <t>6.4.1.10</t>
  </si>
  <si>
    <t>69.09.300</t>
  </si>
  <si>
    <t>VOICE PANEL DE 50 PORTAS - CATEGORIA 3</t>
  </si>
  <si>
    <t>6.4.1.11</t>
  </si>
  <si>
    <t>K-INEL-0603</t>
  </si>
  <si>
    <t>NO-BREAK DE 3kVA MONOFÁSICO TENSÃO DE ENTRADA 230V - F+N+T TENSÃO DE SAÍDA 220V - F+N+T A - MOD. REF. APC SUA3000RMI2U - FORNECIMENTO E INSTALAÇÃO</t>
  </si>
  <si>
    <t>6.4.1.12</t>
  </si>
  <si>
    <t>69.09.250</t>
  </si>
  <si>
    <t>PATCH CORDS DE 1,50 OU 3,00 M - RJ-45 / RJ-45 - CATEGORIA 6</t>
  </si>
  <si>
    <t>6.4.1.13</t>
  </si>
  <si>
    <t>66.20.150</t>
  </si>
  <si>
    <t>GUIA ORGANIZADORA DE CABOS PARA RACK, 19´ 1 U</t>
  </si>
  <si>
    <t>6.4.1.14</t>
  </si>
  <si>
    <t>39.18.080</t>
  </si>
  <si>
    <t>CABO PARA REDE 24 AWG COM 4 PARES, CATEGORIA 6</t>
  </si>
  <si>
    <t>6.4.1.15</t>
  </si>
  <si>
    <t>PRP-73768/005</t>
  </si>
  <si>
    <t>CABO TELEFONICO CI-50 30PARES (USO INTERNO) - FORNECIMENTO E INSTALACAO</t>
  </si>
  <si>
    <t>6.4.1.16</t>
  </si>
  <si>
    <t>69.20.340</t>
  </si>
  <si>
    <t>TOMADA PARA TV, TIPO PINO JACK, COM PLACA</t>
  </si>
  <si>
    <t>6.4.1.17</t>
  </si>
  <si>
    <t>40.04.350</t>
  </si>
  <si>
    <t>TOMADA RJ 45 PARA REDE DE DADOS, COM PLACA</t>
  </si>
  <si>
    <t>6.4.1.18</t>
  </si>
  <si>
    <t>K-AUTO-0112</t>
  </si>
  <si>
    <t>ACCESS POINT</t>
  </si>
  <si>
    <t>6.4.2</t>
  </si>
  <si>
    <t>CHAMADA DE ENFERMARIA</t>
  </si>
  <si>
    <t>6.4.2.1</t>
  </si>
  <si>
    <t>K-AUTO-0111</t>
  </si>
  <si>
    <t>ESTAÇÃO DE CHAMADA DE BANHEIRO  -  FORNECIMENTO E INSTALAÇÃO</t>
  </si>
  <si>
    <t>6.4.2.2</t>
  </si>
  <si>
    <t>K-AUTO-0096</t>
  </si>
  <si>
    <t>ESTAÇÃO DE CHAMADA DE LEITO - FORNECIMENTO E INSTALACAO</t>
  </si>
  <si>
    <t>6.4.2.3</t>
  </si>
  <si>
    <t>K-AUTO-0097</t>
  </si>
  <si>
    <t>SINALEIRO DE PORTA PARA CHAMADA DE ENFERMEIRA  -  FORNECIMENTO E INSTALAÇÃO</t>
  </si>
  <si>
    <t>6.4.2.4</t>
  </si>
  <si>
    <t>K-AUTO-0098</t>
  </si>
  <si>
    <t>CENTRAL PARA SISTEMA DE CHAMADA DE ENFERMEIRA -  FORNECIMENTO E INSTALAÇÃO</t>
  </si>
  <si>
    <t>6.4.3</t>
  </si>
  <si>
    <t>CENTRAL DE SENHAS</t>
  </si>
  <si>
    <t>6.4.3.1</t>
  </si>
  <si>
    <t>K-AUTO-0099</t>
  </si>
  <si>
    <t>CENTRAL DO SISTEMA DE CONTROLE DE SENHA - FORNECIMENTO E INSTALAÇÃO</t>
  </si>
  <si>
    <t>6.4.3.2</t>
  </si>
  <si>
    <t>K-AUTO-0100</t>
  </si>
  <si>
    <t>DISPENSER DO SISTEMA DE CONTROLE DE SENHA  - FORNECIMENTO E INSTALAÇÃO</t>
  </si>
  <si>
    <t>6.4.3.3</t>
  </si>
  <si>
    <t>K-AUTO-0101</t>
  </si>
  <si>
    <t>DISPLAY INDICATIVO DO SISTEMA DE CONTROLE DE SENHA  - FORNECIMENTO E INSTALAÇÃO</t>
  </si>
  <si>
    <t>CONTROLE</t>
  </si>
  <si>
    <t>K-AUTO-0102</t>
  </si>
  <si>
    <t>BOTOEIRA DE ACIONAMENTO MANUAL  - FORNECIMENTO E INSTALAÇÃO</t>
  </si>
  <si>
    <t>K-AUTO-0103</t>
  </si>
  <si>
    <t>LEITOR DE CARTÃO - FORNECIMENTO E INSTALAÇÃO</t>
  </si>
  <si>
    <t>K-AUTO-0104</t>
  </si>
  <si>
    <t>BOBINA COM SENSOR - FORNECIMENTO E INSTALAÇÃO</t>
  </si>
  <si>
    <t>6.5</t>
  </si>
  <si>
    <t>6.5.1</t>
  </si>
  <si>
    <t>6.5.1.1</t>
  </si>
  <si>
    <t>43.07.100</t>
  </si>
  <si>
    <t>AR CONDICIONADO A FRIO, TIPO SPLIT PAREDE, CAPACIDADE DE 12.000 BTU/H</t>
  </si>
  <si>
    <t>6.5.1.2</t>
  </si>
  <si>
    <t>43.07.120</t>
  </si>
  <si>
    <t>AR CONDICIONADO A FRIO, TIPO SPLIT PAREDE, CAPACIDADE DE 18.000 BTU/H</t>
  </si>
  <si>
    <t>6.5.1.3</t>
  </si>
  <si>
    <t>K-ARCO-0383</t>
  </si>
  <si>
    <t>VENTILADOR HELICOCENTRÍFUGO - VAZÃO DE AR 100  m³/h E PE: 15 mmCA - ALIMENTAÇÃO: 220V/1F/60HZ/100W - REFERÊNCIA: S&amp;P TD 350-125  - FORNECIMENTO E INSTALAÇÃO</t>
  </si>
  <si>
    <t xml:space="preserve">UN </t>
  </si>
  <si>
    <t>6.5.1.4</t>
  </si>
  <si>
    <t>K-ARCO-0384</t>
  </si>
  <si>
    <t>VENTILADOR HELICOCENTRÍFUGO - VAZÃO DE AR 300  m³/h E PE: 15 mmCA - ALIMENTAÇÃO: 220V/1F/60HZ/100W - REFERÊNCIA: S&amp;P TD 350-125  - FORNECIMENTO E INSTALAÇÃO</t>
  </si>
  <si>
    <t>6.5.2</t>
  </si>
  <si>
    <t>6.5.2.1</t>
  </si>
  <si>
    <t>61.20.450</t>
  </si>
  <si>
    <t>DUTO EM CHAPA DE AÇO GALVANIZADO</t>
  </si>
  <si>
    <t>6.5.2.2</t>
  </si>
  <si>
    <t>32.11.290</t>
  </si>
  <si>
    <t>ISOLAMENTO TÉRMICO EM ESPUMA ELASTOMÉRICA, ESPESSURA DE 9 A 12 MM, PARA TUBULAÇÃO DE 5/8´ (COBRE) OU 1/4´ (FERRO)</t>
  </si>
  <si>
    <t>6.5.2.3</t>
  </si>
  <si>
    <t>46.27.100</t>
  </si>
  <si>
    <t>TUBO DE COBRE FLEXÍVEL, DN= 15,87 MM (5/8´), INCLUSIVE CONEXÕES</t>
  </si>
  <si>
    <t>6.5.2.4</t>
  </si>
  <si>
    <t>32.11.270</t>
  </si>
  <si>
    <t>ISOLAMENTO TÉRMICO EM ESPUMA ELASTOMÉRICA, ESPESSURA DE 9 A 12 MM, PARA TUBULAÇÃO DE 1/4´ (COBRE)</t>
  </si>
  <si>
    <t>6.5.2.5</t>
  </si>
  <si>
    <t>46.27.060</t>
  </si>
  <si>
    <t>TUBO DE COBRE FLEXÍVEL, DN= 6,35 MM (1/4´), INCLUSIVE CONEXÕES</t>
  </si>
  <si>
    <t>6.5.2.6</t>
  </si>
  <si>
    <t>32.11.300</t>
  </si>
  <si>
    <t>ISOLAMENTO TÉRMICO EM ESPUMA ELASTOMÉRICA, ESPESSURA DE 9 A 12 MM, PARA TUBULAÇÃO DE 1´ (COBRE)</t>
  </si>
  <si>
    <t>6.5.2.7</t>
  </si>
  <si>
    <t>46.27.110</t>
  </si>
  <si>
    <t>TUBO DE COBRE FLEXÍVEL, DN= 19,05 MM (3/4´), INCLUSIVE CONEXÕES</t>
  </si>
  <si>
    <t>6.5.3</t>
  </si>
  <si>
    <t>ELEMENTOS DE DISTRIBUIÇÃO</t>
  </si>
  <si>
    <t>6.5.3.1</t>
  </si>
  <si>
    <t>K-ARCO-0227</t>
  </si>
  <si>
    <t>GRELHA DE INSUFLAMENTO COM ALETAS HORIZONTAIS DE DUPLA DEFLEXÃO, E REGISTRO DE LÂMINAS CONVERGENTES
DIM. 32,5x16,5 - REFERÊNCIA: TROX / VAT-AG - FORNECIMENTO E INSTALAÇÃO</t>
  </si>
  <si>
    <t>6.5.3.2</t>
  </si>
  <si>
    <t>K-ARCO-0084</t>
  </si>
  <si>
    <t>GRELHA DE EXAUSTÃO COM ALETAS HORIZONTAIS FIXAS, E REGISTRO DE LÂMINAS CONVERGENTES DIM. 225X125 - FORNECIMENTO E INSTALAÇÃO</t>
  </si>
  <si>
    <t>6.5.3.3</t>
  </si>
  <si>
    <t>K-ARCO-0151</t>
  </si>
  <si>
    <t>GRELHA DE EXAUSTÃO COM ALETAS FIXAS,E REGISTRO DE LÂMINAS CONVERGENTES DE DIM. 32,5x16,5 FABRICANTE: TROX - REF.: AR-AG - FORNECIMENTO E INSTALAÇÃO</t>
  </si>
  <si>
    <t>6.5.3.4</t>
  </si>
  <si>
    <t>K-ARCO-0319</t>
  </si>
  <si>
    <t>GRELHA DE INSUFLAMENTO COM ALETAS HORIZONTAIS DE DUPLA DEFLEXÃO, E REGISTRO DE LÂMINAS CONVERGENTES DIM. 22,5X12,5 - REFERÊNCIA: TROX / VAT-AG</t>
  </si>
  <si>
    <t>6.5.3.5</t>
  </si>
  <si>
    <t>K-ARCO-0385</t>
  </si>
  <si>
    <t>CAIXA DE FILTRAGEM COM FILTRO G4 DIM. DO BOCAL: Ø15 - REFERÊNCIA: S&amp;P / MFL-160</t>
  </si>
  <si>
    <t>7.0</t>
  </si>
  <si>
    <t>SERVIÇOS FINAIS DE OBRA</t>
  </si>
  <si>
    <t>7.1</t>
  </si>
  <si>
    <t>55.01.020</t>
  </si>
  <si>
    <t>LIMPEZA FINAL DA OBRA</t>
  </si>
  <si>
    <t>7.2</t>
  </si>
  <si>
    <t>ADMI-016</t>
  </si>
  <si>
    <t>ELABORACAO DE AS BUILT</t>
  </si>
  <si>
    <t>7.3</t>
  </si>
  <si>
    <t>ADMI-013</t>
  </si>
  <si>
    <t>DESMOBILIZAÇÃO DE MATERIAIS E EQUIPAMENTO PARA OBRA, DISTÂNCIA MÉDIA DE TRANPORTE = 200 KM</t>
  </si>
  <si>
    <t>II</t>
  </si>
  <si>
    <t>IMPLANTAÇÃO, CONTENÇÕES E VIÁRIO EXTERNO</t>
  </si>
  <si>
    <t>8.0</t>
  </si>
  <si>
    <t>8.1</t>
  </si>
  <si>
    <t>8.1.1</t>
  </si>
  <si>
    <t>CANTEIRO, INSTALAÇÕES E LIGAÇÕES</t>
  </si>
  <si>
    <t>8.1.1.1</t>
  </si>
  <si>
    <t>02.08.020</t>
  </si>
  <si>
    <t>PLACA DE IDENTIFICAÇÃO PARA OBRA</t>
  </si>
  <si>
    <t>8.1.1.2</t>
  </si>
  <si>
    <t>LOCAÇÃO DE CONTAINER TIPO ESCRITÓRIO COM 1 VASO SANITÁRIO, 1 LAVATÓRIO E 1 PONTO PARA CHUVEIRO - ÁREA MÍNIMA DE 13,80 M²</t>
  </si>
  <si>
    <t>UNXMÊS</t>
  </si>
  <si>
    <t>8.1.1.3</t>
  </si>
  <si>
    <t>02.02.150</t>
  </si>
  <si>
    <t>LOCAÇÃO DE CONTAINER TIPO DEPOSITO - ÁREA MÍNIMA DE 13,80 M²</t>
  </si>
  <si>
    <t>8.1.1.4</t>
  </si>
  <si>
    <t>02.03.120</t>
  </si>
  <si>
    <t>TAPUME FIXO PARA FECHAMENTO DE ÁREAS, COM PORTÃO</t>
  </si>
  <si>
    <t>8.1.1.5</t>
  </si>
  <si>
    <t>PRP-73960/001</t>
  </si>
  <si>
    <t>INSTAL/LIGACAO PROVISORIA ELETRICA BAIXA TENSAO P/CANT OBRA           OBRA,M3-CHAVE 100A CARGA 3KWH,20CV EXCL FORN MEDIDOR</t>
  </si>
  <si>
    <t>8.1.1.6</t>
  </si>
  <si>
    <t>ADMI-015</t>
  </si>
  <si>
    <t>LIGAÇÃO PROVISÓRIA DE ÁGUA PARA OBRA E INSTALAÇÃO SANITÁRIA PROVISÓRIA, PEQUENAS OBRAS - INSTALAÇÃO MÍNIMA</t>
  </si>
  <si>
    <t>8.2</t>
  </si>
  <si>
    <t>8.2.1</t>
  </si>
  <si>
    <t>02.09.040</t>
  </si>
  <si>
    <t>LIMPEZA MECANIZADA DO TERRENO, INCLUSIVE TRONCOS ATÉ 15 CM DE DIÂMETRO, COM CAMINHÃO À DISPOSIÇÃO, DENTRO E FORA DA OBRA, COM TRANSPORTE NO RAIO DE ATÉ 1,0 KM</t>
  </si>
  <si>
    <t>9.0</t>
  </si>
  <si>
    <t>9.1</t>
  </si>
  <si>
    <t>PAISAGISMO</t>
  </si>
  <si>
    <t>9.1.1</t>
  </si>
  <si>
    <t>PRP-1603311</t>
  </si>
  <si>
    <t>ARBUSTO JASMIM-AMARELO H=0,50 A 0,70M</t>
  </si>
  <si>
    <t>9.1.2</t>
  </si>
  <si>
    <t>PRP-1603315</t>
  </si>
  <si>
    <t>FORRAÇÃO MORÉIA-AMARELA</t>
  </si>
  <si>
    <t>9.1.3</t>
  </si>
  <si>
    <t>34.02.100</t>
  </si>
  <si>
    <t>PLANTIO DE GRAMA ESMERALDA EM PLACAS (JARDINS E CANTEIROS)</t>
  </si>
  <si>
    <t>9.1.4</t>
  </si>
  <si>
    <t>PRP-1607012</t>
  </si>
  <si>
    <t>BL-02 BICICLETÁRIO SOBRE CIMENTADO OU BLOCO INTERTRAVADO</t>
  </si>
  <si>
    <t>9.2</t>
  </si>
  <si>
    <t>TERRAPLENAGEM</t>
  </si>
  <si>
    <t>9.2.1</t>
  </si>
  <si>
    <t>07.01.020</t>
  </si>
  <si>
    <t>ESCAVAÇÃO E CARGA MECANIZADA EM SOLO DE 1ª CATEGORIA, EM CAMPO ABERTO</t>
  </si>
  <si>
    <t>9.2.2</t>
  </si>
  <si>
    <t>9.2.3</t>
  </si>
  <si>
    <t>PRP-01_03_10</t>
  </si>
  <si>
    <t>TRANSPORTE DE TERRA POR CAMINHÃO BASCULANTE, A PARTIR DE 1KM</t>
  </si>
  <si>
    <t>M3XKM</t>
  </si>
  <si>
    <t>9.3</t>
  </si>
  <si>
    <t>9.3.1</t>
  </si>
  <si>
    <t>K-ARQU-0568</t>
  </si>
  <si>
    <t>PLACA TOTEM ESTACIONAMENTO - CONFECCIONADO EM ESTRUTURA METÁLICA REVESTIDO EM FECHAMENTO COM CHAPA DE AÇO GALVANIZADO COM PINTURA AUTOMOTIVA E TEXTOS E SETAS EM SERIGRAFIA. - FORMATO TOTAL DE 1,50 X 0,85 M</t>
  </si>
  <si>
    <t>9.3.2</t>
  </si>
  <si>
    <t>K-ARQU-0569</t>
  </si>
  <si>
    <t>PLACA VG/PNE: 0,50X0,50M - CONFECCIONADA EM PVC EXPANDIDO 3 MM COM DOBRAS E ESTRUTURA DE ALUMINIO E GRAFISMO EM VINIL IMPRESSÃO DIGITAL</t>
  </si>
  <si>
    <t>9.3.3</t>
  </si>
  <si>
    <t>K-ARQU-0570</t>
  </si>
  <si>
    <t>PLACA PNF: 0,25X0,20M - CONFECCIONADA EM PVC EXPANDIDO 3 MM COM DOBRAS E ESTRUTURA DE ALUMINIO E GRAFISMO EM VINIL IMPRESSÃO DIGITAL</t>
  </si>
  <si>
    <t>9.3.4</t>
  </si>
  <si>
    <t>K-ARQU-0573</t>
  </si>
  <si>
    <t>10.0</t>
  </si>
  <si>
    <t>10.1</t>
  </si>
  <si>
    <t>CONTENÇÃO</t>
  </si>
  <si>
    <t>10.1.1</t>
  </si>
  <si>
    <t>10.1.2</t>
  </si>
  <si>
    <t>10.1.3</t>
  </si>
  <si>
    <t>10.1.4</t>
  </si>
  <si>
    <t>10.1.5</t>
  </si>
  <si>
    <t>PRP-83514</t>
  </si>
  <si>
    <t>FORNECIMENTO DE PERFIL SIMPLES "I" OU "H" 8 A 12" INCLUSIVE PERDAS</t>
  </si>
  <si>
    <t>10.1.6</t>
  </si>
  <si>
    <t>13.03.170</t>
  </si>
  <si>
    <t>LAJE EM PAINEL PRÉ-FABRICADO PROTENDIDO ALVEOLAR, ESPESSURA 16 CM</t>
  </si>
  <si>
    <t>10.1.7</t>
  </si>
  <si>
    <t>PRP-73929/004</t>
  </si>
  <si>
    <t>IMPERMEABILIZACAO DE ESTRUTURAS ENTERRADAS COM CIMENTO CRISTALIZANTE E EMULSAO ADESIVA, ATE 7M DE PROFUNDIDADE.</t>
  </si>
  <si>
    <t>10.1.8</t>
  </si>
  <si>
    <t>K-INHI-0614</t>
  </si>
  <si>
    <t>GEOTÊXTIL BIDIM RT 07 - FORNECIMENTO E INSTALAÇÃO</t>
  </si>
  <si>
    <t>10.1.9</t>
  </si>
  <si>
    <t>08.05.100</t>
  </si>
  <si>
    <t>DRENO COM PEDRA BRITADA</t>
  </si>
  <si>
    <t>10.1.10</t>
  </si>
  <si>
    <t>PRP-73816/001</t>
  </si>
  <si>
    <t>EXECUCAO DE DRENO COM TUBOS DE PVC CORRUGADO FLEXIVEL PERFURADO - DN 100</t>
  </si>
  <si>
    <t>K-INHI-0615</t>
  </si>
  <si>
    <t>MEMBRANA SINTÉTICA PVC  + MANTA SEPARADORA TIPO BIDIM</t>
  </si>
  <si>
    <t>11.0</t>
  </si>
  <si>
    <t>12.0</t>
  </si>
  <si>
    <t>12.1</t>
  </si>
  <si>
    <t>12.1.1</t>
  </si>
  <si>
    <t>12.2</t>
  </si>
  <si>
    <t xml:space="preserve">REVESTIMENTOS </t>
  </si>
  <si>
    <t>12.2.1</t>
  </si>
  <si>
    <t>REVESTIMENTO MURO</t>
  </si>
  <si>
    <t>12.2.1.1</t>
  </si>
  <si>
    <t>33.02.060</t>
  </si>
  <si>
    <t>MASSA CORRIDA A BASE DE PVA</t>
  </si>
  <si>
    <t>12.3</t>
  </si>
  <si>
    <t>12.3.1</t>
  </si>
  <si>
    <t>12.3.2</t>
  </si>
  <si>
    <t>PRP-84665</t>
  </si>
  <si>
    <t>PINTURA ACRILICA PARA SINALIZAÇÃO HORIZONTAL EM PISO CIMENTADO</t>
  </si>
  <si>
    <t>12.4</t>
  </si>
  <si>
    <t>12.4.1</t>
  </si>
  <si>
    <t>17.03.080</t>
  </si>
  <si>
    <t>CIMENTADO SEMI-ÁSPERO</t>
  </si>
  <si>
    <t>12.4.2</t>
  </si>
  <si>
    <t>54.04.340</t>
  </si>
  <si>
    <t>PAVIMENTAÇÃO EM LAJOTA DE CONCRETO 35 MPA, ESPESSURA 6 CM, TIPOS: RAQUETE, RETANGULAR, SEXTAVADO E 16 FACES, COM REJUNTE EM AREIA</t>
  </si>
  <si>
    <t>12.4.3</t>
  </si>
  <si>
    <t>30.04.100</t>
  </si>
  <si>
    <t>PISO TÁTIL DE CONCRETO, ALERTA / DIRECIONAL, INTERTRAVADO, ESPESSURA DE 6 CM, COM REJUNTE EM AREIA</t>
  </si>
  <si>
    <t>12.5</t>
  </si>
  <si>
    <t>12.5.1</t>
  </si>
  <si>
    <t>12.5.1.1</t>
  </si>
  <si>
    <t>PRP-73787/001</t>
  </si>
  <si>
    <t>ALAMBRADO EM TUBOS DE ACO GALVANIZADO, COM COSTURA, DIN 2440, DIAMETRO 2", ALTURA 3M, FIXADOS A CADA 2M EM BLOCOS DE CONCRETO, COM TELA DE ARAME GALVANIZADO REVESTIDO COM PVC, FIO 12 BWG E MALHA 7,5X7,5CM</t>
  </si>
  <si>
    <t>12.5.1.2</t>
  </si>
  <si>
    <t>24.02.100</t>
  </si>
  <si>
    <t>PORTÃO TUBULAR EM TELA DE AÇO GALVANIZADO ATÉ 2,50 M DE ALTURA, COMPLETO</t>
  </si>
  <si>
    <t>12.5.1.3</t>
  </si>
  <si>
    <t>PORTA/PORTÃO TIPO GRADIL SOB MEDIDA</t>
  </si>
  <si>
    <t>12.5.1.4</t>
  </si>
  <si>
    <t>PRP-603103</t>
  </si>
  <si>
    <t>CO-37 CORRIMÃO SIMPLES AÇO GALVANIZADO COM PINTURA ESMALTE</t>
  </si>
  <si>
    <t>13.0</t>
  </si>
  <si>
    <t>13.1</t>
  </si>
  <si>
    <t>13.1.1</t>
  </si>
  <si>
    <t>13.1.1.1</t>
  </si>
  <si>
    <t>13.1.1.2</t>
  </si>
  <si>
    <t>06.11.040</t>
  </si>
  <si>
    <t>REATERRO MANUAL APILOADO SEM CONTROLE DE COMPACTAÇÃO</t>
  </si>
  <si>
    <t>13.1.1.3</t>
  </si>
  <si>
    <t>13.1.1.4</t>
  </si>
  <si>
    <t>13.1.1.5</t>
  </si>
  <si>
    <t>13.1.1.6</t>
  </si>
  <si>
    <t>38.13.020</t>
  </si>
  <si>
    <t>ELETRODUTO CORRUGADO EM POLIETILENO DE ALTA DENSIDADE, DN= 50 MM, COM ACESSÓRIOS</t>
  </si>
  <si>
    <t>13.1.1.7</t>
  </si>
  <si>
    <t>38.13.040</t>
  </si>
  <si>
    <t>ELETRODUTO CORRUGADO EM POLIETILENO DE ALTA DENSIDADE, DN= 100 MM, COM ACESSÓRIOS</t>
  </si>
  <si>
    <t>13.1.1.8</t>
  </si>
  <si>
    <t>13.1.1.9</t>
  </si>
  <si>
    <t>39.26.050</t>
  </si>
  <si>
    <t>CABO DE COBRE FLEXÍVEL DE 10 MM², ISOLAMENTO 0,6/1 KV - 90°C - BAIXA EMISSÃO DE FUMAÇA E GASES</t>
  </si>
  <si>
    <t>13.1.1.10</t>
  </si>
  <si>
    <t>39.26.100</t>
  </si>
  <si>
    <t>CABO DE COBRE FLEXÍVEL DE 70 MM², ISOLAMENTO 0,6/1 KV - 90°C - BAIXA EMISSÃO DE FUMAÇA E GASES</t>
  </si>
  <si>
    <t>13.1.1.11</t>
  </si>
  <si>
    <t>39.26.120</t>
  </si>
  <si>
    <t>CABO DE COBRE FLEXÍVEL DE 120 MM², ISOLAMENTO 0,6/1 KV - 90°C - BAIXA EMISSÃO DE FUMAÇA E GASES</t>
  </si>
  <si>
    <t>13.1.2</t>
  </si>
  <si>
    <t>ILUMINAÇÃO</t>
  </si>
  <si>
    <t>13.1.2.1</t>
  </si>
  <si>
    <t>K-INEL-0604</t>
  </si>
  <si>
    <t>LUMINÁRIA P/ VAPOR METÁLICO TUBULAR 250W/220V  EM POSTE 6M - REF. DP-2305-01 LUSTRES PROJETOS</t>
  </si>
  <si>
    <t>13.1.2.2</t>
  </si>
  <si>
    <t>K-INEL-0605</t>
  </si>
  <si>
    <t>LUMINÁRIA P/ VAPOR METÁLICO TUBULAR 2X250W/220V  EM POSTE 6M - REF. DP-2305-01 LUSTRES PROJETOS</t>
  </si>
  <si>
    <t>13.1.2.3</t>
  </si>
  <si>
    <t>PRP-985019</t>
  </si>
  <si>
    <t>LAMPADA VAPOR METALICO 250W</t>
  </si>
  <si>
    <t>13.1.2.4</t>
  </si>
  <si>
    <t>K-INEL-0606</t>
  </si>
  <si>
    <t>LUMINÁRIA TIPO SPOT COM FOCO ORIENTÁVEL IP 65. PARA LAMPADA QPAR30 70W/220V - REF. CRETA 8918.1A1.71P - ITAIM ILUMINAÇÃO</t>
  </si>
  <si>
    <t>13.1.2.5</t>
  </si>
  <si>
    <t>41.06.120</t>
  </si>
  <si>
    <t>LÂMPADA HALÓGENA REFLETORA PAR30, BASE E27 DE 75 W - 220 V</t>
  </si>
  <si>
    <t>13.1.2.6</t>
  </si>
  <si>
    <t>PRP-985025</t>
  </si>
  <si>
    <t>LUMIN. BLINDADA ARANDELA P/ LAMP. FLUOR.COMPACTA 23 W</t>
  </si>
  <si>
    <t>13.1.2.7</t>
  </si>
  <si>
    <t>41.07.440</t>
  </si>
  <si>
    <t>LÂMPADA FLUORESCENTE COMPACTA ELETRÔNICA ´3U´, BASE E27 DE 23 W - 110 OU 220 V</t>
  </si>
  <si>
    <t>13.1.2.8</t>
  </si>
  <si>
    <t>69.03.130</t>
  </si>
  <si>
    <t>CAIXA SUBTERRÂNEA DE ENTRADA DE TELEFONIA, TIPO R1 (60 X 35 X 50) CM, PADRÃO TELEBRÁS, COM TAMPA</t>
  </si>
  <si>
    <t>13.1.2.9</t>
  </si>
  <si>
    <t>PRP-09_05_60</t>
  </si>
  <si>
    <t>CAIXA DE PASSAGEM EM ALVENARIA - TAMPA DE CONCRETO</t>
  </si>
  <si>
    <t>13.1.3</t>
  </si>
  <si>
    <t>ENTRADA DE ENERGIA</t>
  </si>
  <si>
    <t>13.1.3.1</t>
  </si>
  <si>
    <t>36.03.060</t>
  </si>
  <si>
    <t>CAIXA DE MEDIÇÃO EXTERNA TIPO ´M´ (900 X 1200 X 270) MM, PADRÃO ELETROPAULO</t>
  </si>
  <si>
    <t>13.1.3.2</t>
  </si>
  <si>
    <t>36.03.080</t>
  </si>
  <si>
    <t>CAIXA PARA SECCIONADORA TIPO ´T´ (900 X 600 X 250) MM, PADRÃO ELETROPAULO</t>
  </si>
  <si>
    <t>13.1.3.3</t>
  </si>
  <si>
    <t>13.1.3.4</t>
  </si>
  <si>
    <t>13.1.3.5</t>
  </si>
  <si>
    <t>13.1.3.6</t>
  </si>
  <si>
    <t>38.06.180</t>
  </si>
  <si>
    <t>ELETRODUTO DE FERRO GALVANIZADO A QUENTE, PESADO DE 4´ - COM ACESSÓRIOS</t>
  </si>
  <si>
    <t>13.1.3.7</t>
  </si>
  <si>
    <t>68.01.420</t>
  </si>
  <si>
    <t>POSTE DE CONCRETO DUPLO T, 300 KG, H = 7,50 M</t>
  </si>
  <si>
    <t>13.1.3.8</t>
  </si>
  <si>
    <t>13.1.4</t>
  </si>
  <si>
    <t>ATERRAMENTO</t>
  </si>
  <si>
    <t>13.1.4.1</t>
  </si>
  <si>
    <t>13.1.4.2</t>
  </si>
  <si>
    <t>42.20.150</t>
  </si>
  <si>
    <t>SOLDA EXOTÉRMICA CONEXÃO CABO-CABO HORIZONTAL EM T, BITOLA DO CABO DE 16-16MM² A 50-35MM², 70- 35MM² E 95-35MM²</t>
  </si>
  <si>
    <t>13.1.5</t>
  </si>
  <si>
    <t>13.1.5.1</t>
  </si>
  <si>
    <t>13.1.5.2</t>
  </si>
  <si>
    <t>13.1.5.3</t>
  </si>
  <si>
    <t>40.11.070</t>
  </si>
  <si>
    <t>RELÉ SUPERVISOR TRIFÁSICO CONTRA FALTA DE FASE, INVERSÃO DE FASE E MÍNIMA TENSÃO</t>
  </si>
  <si>
    <t>13.2</t>
  </si>
  <si>
    <t>13.2.1</t>
  </si>
  <si>
    <t>13.2.1.1</t>
  </si>
  <si>
    <t>13.2.1.2</t>
  </si>
  <si>
    <t>13.2.1.3</t>
  </si>
  <si>
    <t>13.2.1.4</t>
  </si>
  <si>
    <t>44.03.380</t>
  </si>
  <si>
    <t>TORNEIRA CURTA COM ROSCA PARA USO GERAL, EM LATÃO FUNDIDO SEM ACABAMENTO, DN= 3/4´</t>
  </si>
  <si>
    <t>13.2.1.5</t>
  </si>
  <si>
    <t>45.03.100</t>
  </si>
  <si>
    <t>HIDRÔMETRO EM BRONZE, DIÂMETRO DE 25 MM (1´)</t>
  </si>
  <si>
    <t>13.2.2</t>
  </si>
  <si>
    <t>13.2.2.1</t>
  </si>
  <si>
    <t>13.2.2.2</t>
  </si>
  <si>
    <t>13.2.2.3</t>
  </si>
  <si>
    <t>13.2.2.4</t>
  </si>
  <si>
    <t>13.2.2.5</t>
  </si>
  <si>
    <t>K-INHI-0152</t>
  </si>
  <si>
    <t>CAIXA DE GORDURA SIMPLES EM CONCRETO PRE-MOLDADO DN 30MM COM TAMPA  - FORNECIMENTO E INSTALACAO</t>
  </si>
  <si>
    <t>13.2.2.6</t>
  </si>
  <si>
    <t>13.2.2.7</t>
  </si>
  <si>
    <t>49.01.020</t>
  </si>
  <si>
    <t>CAIXA SIFONADA DE PVC RÍGIDO DE 100 X 150 X 50 MM, COM GRELHA</t>
  </si>
  <si>
    <t>13.2.3</t>
  </si>
  <si>
    <t>13.2.3.1</t>
  </si>
  <si>
    <t>13.2.3.2</t>
  </si>
  <si>
    <t>46.05.060</t>
  </si>
  <si>
    <t>TUBO PVC RÍGIDO, JUNTA ELÁSTICA, TIPO VINILFORT, DN= 250 MM, INCLUSIVE CONEXÕES</t>
  </si>
  <si>
    <t>13.2.3.3</t>
  </si>
  <si>
    <t>46.05.070</t>
  </si>
  <si>
    <t>TUBO PVC RÍGIDO, JUNTA ELÁSTICA, TIPO VINILFORT, DN= 300 MM, INCLUSIVE CONEXÕES</t>
  </si>
  <si>
    <t>13.2.3.4</t>
  </si>
  <si>
    <t>46.21.080</t>
  </si>
  <si>
    <t>TUBO DE AÇO CARBONO PRETO SEM COSTURA SCHEDULE 40, DN= 4´ - INCLUSIVE CONEXÕES</t>
  </si>
  <si>
    <t>13.2.3.5</t>
  </si>
  <si>
    <t>46.01.080</t>
  </si>
  <si>
    <t>TUBO DE PVC RÍGIDO SOLDÁVEL MARROM, DN= 85 MM, (3´), INCLUSIVE CONEXÕES</t>
  </si>
  <si>
    <t>13.2.3.6</t>
  </si>
  <si>
    <t>47.01.080</t>
  </si>
  <si>
    <t>REGISTRO DE GAVETA EM LATÃO FUNDIDO SEM ACABAMENTO, DN= 3´</t>
  </si>
  <si>
    <t>13.2.3.7</t>
  </si>
  <si>
    <t>47.05.150</t>
  </si>
  <si>
    <t>VÁLVULA DE RETENÇÃO VERTICAL EM BRONZE, DN= 3´</t>
  </si>
  <si>
    <t>13.2.3.8</t>
  </si>
  <si>
    <t>PRP-10_11_92</t>
  </si>
  <si>
    <t>HP.02 - GRELHA DE FERRO PERFILADO PARA CANALETA - L=30CM</t>
  </si>
  <si>
    <t>13.2.3.9</t>
  </si>
  <si>
    <t>13.2.3.10</t>
  </si>
  <si>
    <t>49.12.040</t>
  </si>
  <si>
    <t>BOCA DE LEÃO SIMPLES TIPO PMSP, COM GRELHA</t>
  </si>
  <si>
    <t>13.2.3.11</t>
  </si>
  <si>
    <t>PRP-814085</t>
  </si>
  <si>
    <t>ANEIS PRE-MOLDADOS EM CONCRETO ARMADO P/ RESERVATORIO D'AGUA D=2,50M</t>
  </si>
  <si>
    <t>13.2.3.12</t>
  </si>
  <si>
    <t>13.2.3.13</t>
  </si>
  <si>
    <t>PRP-10_03_06</t>
  </si>
  <si>
    <t>CONJUNTO MOTOR-BOMBA - ATÉ 2HP</t>
  </si>
  <si>
    <t>13.2.5</t>
  </si>
  <si>
    <t>13.2.5.1</t>
  </si>
  <si>
    <t>14.0</t>
  </si>
  <si>
    <t>III</t>
  </si>
  <si>
    <t>CENTRAL DE UTILIDADES E RESÍDUOS</t>
  </si>
  <si>
    <t>15.0</t>
  </si>
  <si>
    <t>16.0</t>
  </si>
  <si>
    <t>17.0</t>
  </si>
  <si>
    <t>17.1</t>
  </si>
  <si>
    <t>17.2</t>
  </si>
  <si>
    <t>17.3</t>
  </si>
  <si>
    <t>17.4</t>
  </si>
  <si>
    <t>17.5</t>
  </si>
  <si>
    <t>18.0</t>
  </si>
  <si>
    <t>18.1</t>
  </si>
  <si>
    <t>18.2</t>
  </si>
  <si>
    <t>18.3</t>
  </si>
  <si>
    <t>18.4</t>
  </si>
  <si>
    <t>18.5</t>
  </si>
  <si>
    <t>18.6</t>
  </si>
  <si>
    <t>19.0</t>
  </si>
  <si>
    <t>19.1</t>
  </si>
  <si>
    <t>19.1.1</t>
  </si>
  <si>
    <t>19.1.2</t>
  </si>
  <si>
    <t>14.10.110</t>
  </si>
  <si>
    <t>ALVENARIA DE BLOCO DE CONCRETO DE VEDAÇÃO, USO REVESTIDO, DE 14 CM</t>
  </si>
  <si>
    <t>19.2</t>
  </si>
  <si>
    <t>19.2.1</t>
  </si>
  <si>
    <t>19.3</t>
  </si>
  <si>
    <t>19.3.1</t>
  </si>
  <si>
    <t>19.3.2</t>
  </si>
  <si>
    <t>19.3.3</t>
  </si>
  <si>
    <t>19.4</t>
  </si>
  <si>
    <t>19.4.1</t>
  </si>
  <si>
    <t>19.4.2</t>
  </si>
  <si>
    <t>19.4.3</t>
  </si>
  <si>
    <t>17.02.120</t>
  </si>
  <si>
    <t>EMBOÇO COMUM</t>
  </si>
  <si>
    <t>19.4.4</t>
  </si>
  <si>
    <t>19.5</t>
  </si>
  <si>
    <t>19.5.1</t>
  </si>
  <si>
    <t>19.5.2</t>
  </si>
  <si>
    <t>33.11.040</t>
  </si>
  <si>
    <t>ESMALTE EM SUPERFÍCIE GALVANIZADA E/OU DE ALUMÍNIO, INCLUSIVE PREPARO</t>
  </si>
  <si>
    <t>19.6</t>
  </si>
  <si>
    <t>19.6.1</t>
  </si>
  <si>
    <t>18.08.130</t>
  </si>
  <si>
    <t>REVESTIMENTO EM PORCELANATO TÉCNICO ANTIÁCIDO, GRUPO DE ABSORÇÃO BI-A, REJUNTADO COM RESINA EPÓXI</t>
  </si>
  <si>
    <t>19.6.2</t>
  </si>
  <si>
    <t>19.7</t>
  </si>
  <si>
    <t>19.7.1</t>
  </si>
  <si>
    <t>19.7.1.1</t>
  </si>
  <si>
    <t>19.7.1.2</t>
  </si>
  <si>
    <t>25.02.050</t>
  </si>
  <si>
    <t>PORTA VENEZIANA DE ABRIR EM ALUMÍNIO, LINHA COMERCIAL</t>
  </si>
  <si>
    <t>19.7.1.3</t>
  </si>
  <si>
    <t>24.07.040</t>
  </si>
  <si>
    <t>PORTA DE ABRIR EM CHAPA DE AÇO GALVANIZADO, COM REQUADRO EM TELA ONDULADA MALHA 2´ E FIO 12</t>
  </si>
  <si>
    <t>19.7.1.4</t>
  </si>
  <si>
    <t>24.03.310</t>
  </si>
  <si>
    <t>CORRIMÃO TUBULAR EM AÇO GALVANIZADO, DIÂMETRO 1 1/2´</t>
  </si>
  <si>
    <t>19.8</t>
  </si>
  <si>
    <t>19.8.1</t>
  </si>
  <si>
    <t>44.01.160</t>
  </si>
  <si>
    <t>LAVATÓRIO DE LOUÇA PEQUENO COM COLUNA SUSPENSA - LINHA ESPECIAL</t>
  </si>
  <si>
    <t>19.8.2</t>
  </si>
  <si>
    <t>19.9</t>
  </si>
  <si>
    <t>19.9.1</t>
  </si>
  <si>
    <t>TORNEIRA CURTA COM ROSCA PARA USO GERAL, EM LATÃO FUNDIDO CROMADO, DN= 1/2´</t>
  </si>
  <si>
    <t>19.9.2</t>
  </si>
  <si>
    <t>TORNEIRA LONGA SEM ROSCA PARA USO GERAL, EM LATÃO FUNDIDO CROMADO</t>
  </si>
  <si>
    <t>19.9.3</t>
  </si>
  <si>
    <t>19.9.4</t>
  </si>
  <si>
    <t>20.0</t>
  </si>
  <si>
    <t>20.1</t>
  </si>
  <si>
    <t>20.1.1</t>
  </si>
  <si>
    <t>20.1.1.1</t>
  </si>
  <si>
    <t>20.1.1.2</t>
  </si>
  <si>
    <t>20.1.2</t>
  </si>
  <si>
    <t>20.1.2.1</t>
  </si>
  <si>
    <t>PRP-74041/002</t>
  </si>
  <si>
    <t>LUMINARIA GLOBO VIDRO LEITOSO/PLAFONIER/BOCAL/LAMPADA FLUORESCENTE 40W</t>
  </si>
  <si>
    <t>20.1.2.2</t>
  </si>
  <si>
    <t>20.1.2.3</t>
  </si>
  <si>
    <t>20.1.2.4</t>
  </si>
  <si>
    <t>20.1.2.5</t>
  </si>
  <si>
    <t>20.2</t>
  </si>
  <si>
    <t>20.2.1</t>
  </si>
  <si>
    <t>20.2.1.1</t>
  </si>
  <si>
    <t>20.2.1.2</t>
  </si>
  <si>
    <t>20.2.1.3</t>
  </si>
  <si>
    <t>20.2.2</t>
  </si>
  <si>
    <t>20.2.2.1</t>
  </si>
  <si>
    <t>20.2.2.2</t>
  </si>
  <si>
    <t>49.05.040</t>
  </si>
  <si>
    <t>RALO SIFONADO EM FERRO FUNDIDO DE 150 X 240 X 75 MM, COM GRELHA</t>
  </si>
  <si>
    <t>20.2.2.3</t>
  </si>
  <si>
    <t>49.01.080</t>
  </si>
  <si>
    <t>CAIXA SIFONADA DE PVC RÍGIDO DE 100 X 100 X 50 MM, COM GRELHA</t>
  </si>
  <si>
    <t>20.2.3</t>
  </si>
  <si>
    <t>20.2.3.1</t>
  </si>
  <si>
    <t>20.2.4</t>
  </si>
  <si>
    <t>20.2.4.1</t>
  </si>
  <si>
    <t>20.2.4.2</t>
  </si>
  <si>
    <t>K-INHI-0240</t>
  </si>
  <si>
    <t>INSTALACOES GAS 2 CILINDROS P13 - FORNECIMENTO E INSTALAÇÃO</t>
  </si>
  <si>
    <t>21.0</t>
  </si>
  <si>
    <t>SERVIÇO</t>
  </si>
  <si>
    <t>Descrição</t>
  </si>
  <si>
    <t>Mês/Ref.</t>
  </si>
  <si>
    <t>08.14.085</t>
  </si>
  <si>
    <t>Código</t>
  </si>
  <si>
    <t>Unidade</t>
  </si>
  <si>
    <t>Coeficiente</t>
  </si>
  <si>
    <t>Preço</t>
  </si>
  <si>
    <t>Sub Total</t>
  </si>
  <si>
    <t>FDE - 60183</t>
  </si>
  <si>
    <t>ANEIS PRE-MOLD RES.CONCR ARM. 2,50X0,50M FORN/MONT</t>
  </si>
  <si>
    <t>Mão Obra:</t>
  </si>
  <si>
    <t>*LS:</t>
  </si>
  <si>
    <t>SubMO:</t>
  </si>
  <si>
    <t>Materiais:</t>
  </si>
  <si>
    <t>*BDI:</t>
  </si>
  <si>
    <t>TOTAL:</t>
  </si>
  <si>
    <t>*LS - Leis Sociais</t>
  </si>
  <si>
    <t>*BDI - Benefícios e Despesas Indiretas</t>
  </si>
  <si>
    <t>08.84.060</t>
  </si>
  <si>
    <t>FDE -10139</t>
  </si>
  <si>
    <t>PEDREIRO</t>
  </si>
  <si>
    <t>H</t>
  </si>
  <si>
    <t>FDE -10146</t>
  </si>
  <si>
    <t>SERVENTE</t>
  </si>
  <si>
    <t>FDE -20503</t>
  </si>
  <si>
    <t>AREIA</t>
  </si>
  <si>
    <t>M3</t>
  </si>
  <si>
    <t>FDE -20508</t>
  </si>
  <si>
    <t>CIMENTO</t>
  </si>
  <si>
    <t>FDE -65638</t>
  </si>
  <si>
    <t>TAMPO LISO EM ACO INOX (304) - CHAPA 20</t>
  </si>
  <si>
    <t>16.03.311</t>
  </si>
  <si>
    <t>FDE -10126</t>
  </si>
  <si>
    <t>JARDINEIRO</t>
  </si>
  <si>
    <t>FDE -38411</t>
  </si>
  <si>
    <t>ARBUSTO JASMIM AMARELO H=0,50 A 0,70M</t>
  </si>
  <si>
    <t>FDE -38502</t>
  </si>
  <si>
    <t>ADUBO QUIMICO NPK,FORM.BASE (10-10-10)</t>
  </si>
  <si>
    <t>FDE -38511</t>
  </si>
  <si>
    <t>TERRA VEGETAL</t>
  </si>
  <si>
    <t>FDE -38512</t>
  </si>
  <si>
    <t>FOSFATO DE ROCHAS</t>
  </si>
  <si>
    <t>FDE -38513</t>
  </si>
  <si>
    <t>ADUBO ORGANICO CURTIDO</t>
  </si>
  <si>
    <t>L</t>
  </si>
  <si>
    <t>16.03.494</t>
  </si>
  <si>
    <t>ÁRVORE ORNAMENTAL IPÊ-AMARELO H=2,00M</t>
  </si>
  <si>
    <t>FDE -38503</t>
  </si>
  <si>
    <t>CALCARIO DOLOMITICO</t>
  </si>
  <si>
    <t>FDE -38521</t>
  </si>
  <si>
    <t>ÁRVORE ORNAMENTAL IPÊ AMARELO H=2,00M</t>
  </si>
  <si>
    <t>16.03.315</t>
  </si>
  <si>
    <t>FDE -38483</t>
  </si>
  <si>
    <t>08.10.056</t>
  </si>
  <si>
    <t>ENCANADOR</t>
  </si>
  <si>
    <t>FDE -62198</t>
  </si>
  <si>
    <t>TERMINAL VENTILACAO PVC P/ESGOTO DN 50MM (2")</t>
  </si>
  <si>
    <t>11.02.066</t>
  </si>
  <si>
    <t>16.07.012</t>
  </si>
  <si>
    <t>PEDRA BRITADA 2</t>
  </si>
  <si>
    <t>BL-02 BICICLETÁRIO - CHUMBADO</t>
  </si>
  <si>
    <t>06.03.103</t>
  </si>
  <si>
    <t>PINTOR</t>
  </si>
  <si>
    <t>AJUDANTE DE PINTOR</t>
  </si>
  <si>
    <t>CO-37 CORRIMÃO SIMPLES AÇO GALVANIZADO</t>
  </si>
  <si>
    <t>TINTA ESMALTE</t>
  </si>
  <si>
    <t>GALVANIZACAO A FRIO (TINTA RICA EM ZINCO)</t>
  </si>
  <si>
    <t>AGUARRAZ MINERAL</t>
  </si>
  <si>
    <t>FUNDO ESPECIAL PARA ACO GALVANIZADO E ALUMINIO</t>
  </si>
  <si>
    <t>01.06.001</t>
  </si>
  <si>
    <t>09.85.019</t>
  </si>
  <si>
    <t>FDE-10115</t>
  </si>
  <si>
    <t>ELETRICISTA</t>
  </si>
  <si>
    <t>FDE-10116</t>
  </si>
  <si>
    <t>AJUDANTE ELETRICISTA</t>
  </si>
  <si>
    <t>FDE-46529</t>
  </si>
  <si>
    <t>LAMPADA VAPOR METALICO ELIPSOIDAL OU TUBULAR 250W/220V</t>
  </si>
  <si>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</sst>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 #,##0.00\ ;\-* #,##0.00\ ;* \-#\ ;@\ "/>
    <numFmt numFmtId="171" formatCode="* #,##0.00\ ;* \(#,##0.00\);* \-#\ ;@\ "/>
    <numFmt numFmtId="172" formatCode="dd/mm/yy;@"/>
    <numFmt numFmtId="173" formatCode="_-* #,##0.00_-;\-* #,##0.00_-;_-* \-??_-;_-@_-"/>
    <numFmt numFmtId="174" formatCode="#,##0.00\ ;\-#,##0.00\ "/>
    <numFmt numFmtId="175" formatCode="#,##0.00\ ;\(#,##0.00\)"/>
    <numFmt numFmtId="176" formatCode="d/m/yyyy"/>
    <numFmt numFmtId="177" formatCode="mm/yy"/>
  </numFmts>
  <fonts count="97">
    <font>
      <sz val="11"/>
      <color indexed="8"/>
      <name val="Calibri"/>
      <family val="2"/>
    </font>
    <font>
      <sz val="10"/>
      <name val="Arial"/>
      <family val="0"/>
    </font>
    <font>
      <sz val="12"/>
      <color indexed="8"/>
      <name val="Arial"/>
      <family val="2"/>
    </font>
    <font>
      <sz val="11"/>
      <color indexed="8"/>
      <name val="Arial"/>
      <family val="2"/>
    </font>
    <font>
      <b/>
      <sz val="11"/>
      <color indexed="8"/>
      <name val="Arial"/>
      <family val="2"/>
    </font>
    <font>
      <b/>
      <sz val="10"/>
      <name val="Arial"/>
      <family val="2"/>
    </font>
    <font>
      <sz val="11"/>
      <color indexed="10"/>
      <name val="Arial"/>
      <family val="2"/>
    </font>
    <font>
      <sz val="10"/>
      <color indexed="8"/>
      <name val="Arial"/>
      <family val="2"/>
    </font>
    <font>
      <b/>
      <sz val="11"/>
      <color indexed="9"/>
      <name val="Arial"/>
      <family val="2"/>
    </font>
    <font>
      <b/>
      <sz val="14"/>
      <color indexed="9"/>
      <name val="Arial"/>
      <family val="2"/>
    </font>
    <font>
      <b/>
      <sz val="14"/>
      <color indexed="8"/>
      <name val="Arial"/>
      <family val="2"/>
    </font>
    <font>
      <sz val="8"/>
      <color indexed="10"/>
      <name val="Arial"/>
      <family val="2"/>
    </font>
    <font>
      <b/>
      <sz val="14"/>
      <color indexed="10"/>
      <name val="Arial"/>
      <family val="2"/>
    </font>
    <font>
      <b/>
      <sz val="12"/>
      <color indexed="8"/>
      <name val="Arial"/>
      <family val="2"/>
    </font>
    <font>
      <b/>
      <sz val="12"/>
      <color indexed="10"/>
      <name val="Arial"/>
      <family val="2"/>
    </font>
    <font>
      <b/>
      <sz val="10"/>
      <color indexed="8"/>
      <name val="Arial"/>
      <family val="2"/>
    </font>
    <font>
      <b/>
      <sz val="10"/>
      <color indexed="54"/>
      <name val="Arial"/>
      <family val="2"/>
    </font>
    <font>
      <sz val="10"/>
      <color indexed="10"/>
      <name val="Arial"/>
      <family val="2"/>
    </font>
    <font>
      <sz val="10"/>
      <color indexed="25"/>
      <name val="Arial"/>
      <family val="2"/>
    </font>
    <font>
      <b/>
      <sz val="8"/>
      <color indexed="10"/>
      <name val="Arial"/>
      <family val="2"/>
    </font>
    <font>
      <b/>
      <sz val="10"/>
      <color indexed="10"/>
      <name val="Arial"/>
      <family val="2"/>
    </font>
    <font>
      <sz val="12"/>
      <color indexed="53"/>
      <name val="Arial"/>
      <family val="2"/>
    </font>
    <font>
      <sz val="8"/>
      <color indexed="53"/>
      <name val="Arial"/>
      <family val="2"/>
    </font>
    <font>
      <sz val="10"/>
      <color indexed="53"/>
      <name val="Arial"/>
      <family val="2"/>
    </font>
    <font>
      <sz val="11"/>
      <color indexed="53"/>
      <name val="Arial"/>
      <family val="2"/>
    </font>
    <font>
      <sz val="11"/>
      <color indexed="53"/>
      <name val="Calibri"/>
      <family val="2"/>
    </font>
    <font>
      <sz val="8"/>
      <color indexed="8"/>
      <name val="Arial"/>
      <family val="2"/>
    </font>
    <font>
      <sz val="6"/>
      <color indexed="8"/>
      <name val="Arial"/>
      <family val="2"/>
    </font>
    <font>
      <sz val="6"/>
      <color indexed="10"/>
      <name val="Arial"/>
      <family val="2"/>
    </font>
    <font>
      <b/>
      <sz val="11"/>
      <color indexed="10"/>
      <name val="Arial"/>
      <family val="2"/>
    </font>
    <font>
      <b/>
      <sz val="12"/>
      <name val="Calibri"/>
      <family val="2"/>
    </font>
    <font>
      <b/>
      <sz val="10"/>
      <name val="Calibri"/>
      <family val="2"/>
    </font>
    <font>
      <sz val="10"/>
      <color indexed="8"/>
      <name val="Calibri"/>
      <family val="2"/>
    </font>
    <font>
      <sz val="9"/>
      <name val="Arial"/>
      <family val="2"/>
    </font>
    <font>
      <b/>
      <sz val="11"/>
      <color indexed="9"/>
      <name val="Calibri"/>
      <family val="2"/>
    </font>
    <font>
      <b/>
      <sz val="9"/>
      <color indexed="9"/>
      <name val="Arial"/>
      <family val="2"/>
    </font>
    <font>
      <sz val="9"/>
      <color indexed="10"/>
      <name val="Arial"/>
      <family val="2"/>
    </font>
    <font>
      <b/>
      <sz val="9"/>
      <name val="Arial"/>
      <family val="2"/>
    </font>
    <font>
      <sz val="8"/>
      <name val="Arial"/>
      <family val="2"/>
    </font>
    <font>
      <b/>
      <sz val="24"/>
      <name val="Calibri"/>
      <family val="2"/>
    </font>
    <font>
      <sz val="12"/>
      <name val="Calibri"/>
      <family val="2"/>
    </font>
    <font>
      <b/>
      <sz val="12"/>
      <color indexed="8"/>
      <name val="Calibri"/>
      <family val="2"/>
    </font>
    <font>
      <b/>
      <sz val="12"/>
      <color indexed="9"/>
      <name val="Calibri"/>
      <family val="2"/>
    </font>
    <font>
      <sz val="10"/>
      <name val="Calibri"/>
      <family val="2"/>
    </font>
    <font>
      <sz val="10"/>
      <color indexed="10"/>
      <name val="Calibri"/>
      <family val="2"/>
    </font>
    <font>
      <b/>
      <sz val="16"/>
      <name val="Calibri"/>
      <family val="2"/>
    </font>
    <font>
      <sz val="8"/>
      <name val="Calibri"/>
      <family val="2"/>
    </font>
    <font>
      <b/>
      <sz val="10"/>
      <color indexed="8"/>
      <name val="Calibri"/>
      <family val="2"/>
    </font>
    <font>
      <sz val="10"/>
      <color indexed="31"/>
      <name val="Calibri"/>
      <family val="2"/>
    </font>
    <font>
      <sz val="8"/>
      <color indexed="8"/>
      <name val="Calibri"/>
      <family val="2"/>
    </font>
    <font>
      <b/>
      <sz val="16"/>
      <color indexed="30"/>
      <name val="Calibri"/>
      <family val="2"/>
    </font>
    <font>
      <sz val="8"/>
      <color indexed="30"/>
      <name val="Calibri"/>
      <family val="2"/>
    </font>
    <font>
      <b/>
      <sz val="12"/>
      <color indexed="30"/>
      <name val="Calibri"/>
      <family val="2"/>
    </font>
    <font>
      <b/>
      <sz val="8"/>
      <color indexed="30"/>
      <name val="Calibri"/>
      <family val="2"/>
    </font>
    <font>
      <b/>
      <sz val="11"/>
      <color indexed="8"/>
      <name val="Calibri"/>
      <family val="2"/>
    </font>
    <font>
      <b/>
      <sz val="14"/>
      <color indexed="9"/>
      <name val="Calibri"/>
      <family val="2"/>
    </font>
    <font>
      <b/>
      <sz val="10"/>
      <color indexed="54"/>
      <name val="Calibri"/>
      <family val="2"/>
    </font>
    <font>
      <b/>
      <sz val="9"/>
      <color indexed="8"/>
      <name val="Arial"/>
      <family val="2"/>
    </font>
    <font>
      <sz val="9"/>
      <color indexed="8"/>
      <name val="Arial"/>
      <family val="2"/>
    </font>
    <font>
      <sz val="10"/>
      <color indexed="8"/>
      <name val="Times New Roman"/>
      <family val="1"/>
    </font>
    <font>
      <sz val="11"/>
      <color indexed="17"/>
      <name val="Calibri"/>
      <family val="2"/>
    </font>
    <font>
      <b/>
      <sz val="11"/>
      <color indexed="52"/>
      <name val="Calibri"/>
      <family val="2"/>
    </font>
    <font>
      <sz val="11"/>
      <color indexed="52"/>
      <name val="Calibri"/>
      <family val="2"/>
    </font>
    <font>
      <sz val="11"/>
      <color indexed="9"/>
      <name val="Calibri"/>
      <family val="2"/>
    </font>
    <font>
      <sz val="11"/>
      <color indexed="62"/>
      <name val="Calibri"/>
      <family val="2"/>
    </font>
    <font>
      <u val="single"/>
      <sz val="11"/>
      <color indexed="30"/>
      <name val="Calibri"/>
      <family val="2"/>
    </font>
    <font>
      <u val="single"/>
      <sz val="11"/>
      <color indexed="61"/>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9"/>
        <bgColor indexed="64"/>
      </patternFill>
    </fill>
    <fill>
      <patternFill patternType="solid">
        <fgColor indexed="57"/>
        <bgColor indexed="64"/>
      </patternFill>
    </fill>
    <fill>
      <patternFill patternType="solid">
        <fgColor indexed="56"/>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style="thin">
        <color indexed="8"/>
      </left>
      <right style="hair">
        <color indexed="8"/>
      </right>
      <top>
        <color indexed="63"/>
      </top>
      <bottom style="dotted">
        <color indexed="8"/>
      </bottom>
    </border>
    <border>
      <left style="hair">
        <color indexed="8"/>
      </left>
      <right style="hair">
        <color indexed="8"/>
      </right>
      <top>
        <color indexed="63"/>
      </top>
      <bottom style="dotted">
        <color indexed="8"/>
      </bottom>
    </border>
    <border>
      <left style="hair">
        <color indexed="8"/>
      </left>
      <right style="thin">
        <color indexed="8"/>
      </right>
      <top>
        <color indexed="63"/>
      </top>
      <bottom style="dotted">
        <color indexed="8"/>
      </bottom>
    </border>
    <border>
      <left style="thin">
        <color indexed="8"/>
      </left>
      <right style="hair">
        <color indexed="8"/>
      </right>
      <top style="thin">
        <color indexed="8"/>
      </top>
      <bottom style="dotted">
        <color indexed="8"/>
      </bottom>
    </border>
    <border>
      <left style="hair">
        <color indexed="8"/>
      </left>
      <right style="hair">
        <color indexed="8"/>
      </right>
      <top style="thin">
        <color indexed="8"/>
      </top>
      <bottom style="dotted">
        <color indexed="8"/>
      </bottom>
    </border>
    <border>
      <left style="hair">
        <color indexed="8"/>
      </left>
      <right style="thin">
        <color indexed="8"/>
      </right>
      <top style="thin">
        <color indexed="8"/>
      </top>
      <bottom style="dotted">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27"/>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27"/>
      </bottom>
    </border>
    <border>
      <left>
        <color indexed="63"/>
      </left>
      <right>
        <color indexed="63"/>
      </right>
      <top>
        <color indexed="63"/>
      </top>
      <bottom style="medium">
        <color indexed="27"/>
      </bottom>
    </border>
    <border>
      <left>
        <color indexed="63"/>
      </left>
      <right style="medium">
        <color indexed="27"/>
      </right>
      <top>
        <color indexed="63"/>
      </top>
      <bottom style="medium">
        <color indexed="27"/>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color indexed="27"/>
      </top>
      <bottom>
        <color indexed="63"/>
      </bottom>
    </border>
    <border>
      <left>
        <color indexed="63"/>
      </left>
      <right>
        <color indexed="63"/>
      </right>
      <top style="medium">
        <color indexed="27"/>
      </top>
      <bottom>
        <color indexed="63"/>
      </bottom>
    </border>
    <border>
      <left>
        <color indexed="63"/>
      </left>
      <right style="medium">
        <color indexed="8"/>
      </right>
      <top style="medium">
        <color indexed="27"/>
      </top>
      <bottom>
        <color indexed="63"/>
      </bottom>
    </border>
    <border>
      <left>
        <color indexed="63"/>
      </left>
      <right style="medium">
        <color indexed="8"/>
      </right>
      <top>
        <color indexed="63"/>
      </top>
      <bottom style="medium">
        <color indexed="27"/>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27"/>
      </left>
      <right>
        <color indexed="63"/>
      </right>
      <top style="medium">
        <color indexed="27"/>
      </top>
      <bottom>
        <color indexed="63"/>
      </bottom>
    </border>
    <border>
      <left>
        <color indexed="63"/>
      </left>
      <right style="medium">
        <color indexed="27"/>
      </right>
      <top style="medium">
        <color indexed="27"/>
      </top>
      <bottom>
        <color indexed="63"/>
      </bottom>
    </border>
    <border>
      <left style="medium">
        <color indexed="27"/>
      </left>
      <right>
        <color indexed="63"/>
      </right>
      <top>
        <color indexed="63"/>
      </top>
      <bottom style="medium">
        <color indexed="27"/>
      </bottom>
    </border>
    <border>
      <left style="medium">
        <color indexed="27"/>
      </left>
      <right>
        <color indexed="63"/>
      </right>
      <top>
        <color indexed="63"/>
      </top>
      <bottom>
        <color indexed="63"/>
      </bottom>
    </border>
    <border>
      <left>
        <color indexed="63"/>
      </left>
      <right style="medium">
        <color indexed="27"/>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3" fillId="29" borderId="1" applyNumberFormat="0" applyAlignment="0" applyProtection="0"/>
    <xf numFmtId="0" fontId="0"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87" fillId="31" borderId="0" applyNumberFormat="0" applyBorder="0" applyAlignment="0" applyProtection="0"/>
    <xf numFmtId="0" fontId="0" fillId="32" borderId="4" applyNumberFormat="0" applyFont="0" applyAlignment="0" applyProtection="0"/>
    <xf numFmtId="9" fontId="0" fillId="0" borderId="0">
      <alignment/>
      <protection/>
    </xf>
    <xf numFmtId="0" fontId="88" fillId="21" borderId="5" applyNumberFormat="0" applyAlignment="0" applyProtection="0"/>
    <xf numFmtId="41" fontId="1" fillId="0" borderId="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94" fillId="0" borderId="8" applyNumberFormat="0" applyFill="0" applyAlignment="0" applyProtection="0"/>
    <xf numFmtId="0" fontId="94" fillId="0" borderId="0" applyNumberFormat="0" applyFill="0" applyBorder="0" applyAlignment="0" applyProtection="0"/>
    <xf numFmtId="0" fontId="95" fillId="0" borderId="9" applyNumberFormat="0" applyFill="0" applyAlignment="0" applyProtection="0"/>
    <xf numFmtId="170" fontId="0" fillId="0" borderId="0">
      <alignment/>
      <protection/>
    </xf>
  </cellStyleXfs>
  <cellXfs count="455">
    <xf numFmtId="0" fontId="0" fillId="0" borderId="0" xfId="0" applyAlignment="1">
      <alignment/>
    </xf>
    <xf numFmtId="0" fontId="0" fillId="0" borderId="0" xfId="44">
      <alignment/>
      <protection/>
    </xf>
    <xf numFmtId="0" fontId="0" fillId="0" borderId="0" xfId="44" applyFont="1">
      <alignment/>
      <protection/>
    </xf>
    <xf numFmtId="170" fontId="0" fillId="0" borderId="0" xfId="63" applyFont="1" applyAlignment="1">
      <alignment horizontal="center"/>
      <protection/>
    </xf>
    <xf numFmtId="170" fontId="0" fillId="0" borderId="0" xfId="63" applyFont="1">
      <alignment/>
      <protection/>
    </xf>
    <xf numFmtId="0" fontId="2" fillId="0" borderId="0" xfId="44" applyFont="1" applyAlignment="1" applyProtection="1">
      <alignment vertical="center"/>
      <protection locked="0"/>
    </xf>
    <xf numFmtId="0" fontId="3" fillId="0" borderId="0" xfId="44" applyFont="1" applyAlignment="1" applyProtection="1">
      <alignment horizontal="center" vertical="center"/>
      <protection/>
    </xf>
    <xf numFmtId="0" fontId="4" fillId="0" borderId="0" xfId="44" applyFont="1" applyAlignment="1" applyProtection="1">
      <alignment horizontal="center" vertical="center"/>
      <protection/>
    </xf>
    <xf numFmtId="0" fontId="3" fillId="0" borderId="0" xfId="44" applyFont="1" applyAlignment="1" applyProtection="1">
      <alignment vertical="center"/>
      <protection locked="0"/>
    </xf>
    <xf numFmtId="0" fontId="3" fillId="0" borderId="0" xfId="44" applyFont="1" applyAlignment="1" applyProtection="1">
      <alignment horizontal="center" vertical="center"/>
      <protection locked="0"/>
    </xf>
    <xf numFmtId="0" fontId="4" fillId="0" borderId="0" xfId="44" applyFont="1" applyAlignment="1" applyProtection="1">
      <alignment vertical="center"/>
      <protection/>
    </xf>
    <xf numFmtId="0" fontId="3" fillId="0" borderId="0" xfId="0" applyFont="1" applyAlignment="1">
      <alignment/>
    </xf>
    <xf numFmtId="0" fontId="3" fillId="0" borderId="0" xfId="44" applyFont="1" applyAlignment="1" applyProtection="1">
      <alignment horizontal="center" vertical="center" wrapText="1"/>
      <protection locked="0"/>
    </xf>
    <xf numFmtId="0" fontId="4" fillId="0" borderId="0" xfId="44" applyFont="1" applyAlignment="1" applyProtection="1">
      <alignment horizontal="center" vertical="center" wrapText="1"/>
      <protection locked="0"/>
    </xf>
    <xf numFmtId="0" fontId="3" fillId="0" borderId="0" xfId="44" applyFont="1" applyAlignment="1" applyProtection="1">
      <alignment horizontal="justify" vertical="center" wrapText="1"/>
      <protection/>
    </xf>
    <xf numFmtId="170" fontId="3" fillId="0" borderId="0" xfId="63" applyFont="1" applyBorder="1" applyAlignment="1" applyProtection="1">
      <alignment horizontal="center" vertical="center"/>
      <protection/>
    </xf>
    <xf numFmtId="0" fontId="3" fillId="0" borderId="0" xfId="44" applyFont="1" applyAlignment="1" applyProtection="1">
      <alignment vertical="center"/>
      <protection/>
    </xf>
    <xf numFmtId="170" fontId="3" fillId="0" borderId="0" xfId="63" applyFont="1" applyBorder="1" applyAlignment="1" applyProtection="1">
      <alignment vertical="center"/>
      <protection/>
    </xf>
    <xf numFmtId="0" fontId="6" fillId="0" borderId="0" xfId="44" applyFont="1" applyAlignment="1" applyProtection="1">
      <alignment vertical="center"/>
      <protection/>
    </xf>
    <xf numFmtId="0" fontId="9" fillId="0" borderId="0" xfId="44" applyFont="1" applyAlignment="1" applyProtection="1">
      <alignment vertical="center"/>
      <protection locked="0"/>
    </xf>
    <xf numFmtId="0" fontId="10" fillId="33" borderId="10" xfId="44" applyFont="1" applyFill="1" applyBorder="1" applyAlignment="1" applyProtection="1">
      <alignment horizontal="center" vertical="center"/>
      <protection/>
    </xf>
    <xf numFmtId="0" fontId="10" fillId="33" borderId="11" xfId="44" applyFont="1" applyFill="1" applyBorder="1" applyAlignment="1" applyProtection="1">
      <alignment horizontal="center" vertical="center"/>
      <protection/>
    </xf>
    <xf numFmtId="0" fontId="9" fillId="33" borderId="11" xfId="44" applyFont="1" applyFill="1" applyBorder="1" applyAlignment="1" applyProtection="1">
      <alignment horizontal="justify" vertical="center" wrapText="1"/>
      <protection/>
    </xf>
    <xf numFmtId="170" fontId="10" fillId="33" borderId="11" xfId="63" applyFont="1" applyFill="1" applyBorder="1" applyAlignment="1" applyProtection="1">
      <alignment horizontal="center" vertical="center"/>
      <protection/>
    </xf>
    <xf numFmtId="0" fontId="10" fillId="33" borderId="11" xfId="44" applyFont="1" applyFill="1" applyBorder="1" applyAlignment="1" applyProtection="1">
      <alignment vertical="center"/>
      <protection/>
    </xf>
    <xf numFmtId="170" fontId="10" fillId="33" borderId="12" xfId="63" applyFont="1" applyFill="1" applyBorder="1" applyAlignment="1" applyProtection="1">
      <alignment vertical="center"/>
      <protection/>
    </xf>
    <xf numFmtId="0" fontId="11" fillId="0" borderId="0" xfId="44" applyFont="1" applyAlignment="1" applyProtection="1">
      <alignment horizontal="center" vertical="center"/>
      <protection/>
    </xf>
    <xf numFmtId="0" fontId="12" fillId="0" borderId="0" xfId="44" applyFont="1" applyAlignment="1" applyProtection="1">
      <alignment vertical="center"/>
      <protection/>
    </xf>
    <xf numFmtId="0" fontId="9" fillId="34" borderId="0" xfId="44" applyFont="1" applyFill="1" applyAlignment="1" applyProtection="1">
      <alignment vertical="center"/>
      <protection locked="0"/>
    </xf>
    <xf numFmtId="0" fontId="9" fillId="0" borderId="0" xfId="44" applyFont="1" applyAlignment="1" applyProtection="1">
      <alignment horizontal="center" vertical="center"/>
      <protection locked="0"/>
    </xf>
    <xf numFmtId="0" fontId="13" fillId="35" borderId="13" xfId="44" applyFont="1" applyFill="1" applyBorder="1" applyAlignment="1" applyProtection="1">
      <alignment horizontal="center" vertical="center"/>
      <protection/>
    </xf>
    <xf numFmtId="0" fontId="13" fillId="35" borderId="13" xfId="44" applyFont="1" applyFill="1" applyBorder="1" applyAlignment="1" applyProtection="1">
      <alignment horizontal="justify" vertical="center" wrapText="1"/>
      <protection/>
    </xf>
    <xf numFmtId="170" fontId="13" fillId="35" borderId="13" xfId="63" applyFont="1" applyFill="1" applyBorder="1" applyAlignment="1" applyProtection="1">
      <alignment horizontal="center" vertical="center"/>
      <protection/>
    </xf>
    <xf numFmtId="0" fontId="13" fillId="35" borderId="13" xfId="44" applyFont="1" applyFill="1" applyBorder="1" applyAlignment="1" applyProtection="1">
      <alignment vertical="center"/>
      <protection/>
    </xf>
    <xf numFmtId="170" fontId="13" fillId="35" borderId="13" xfId="63" applyFont="1" applyFill="1" applyBorder="1" applyAlignment="1" applyProtection="1">
      <alignment vertical="center"/>
      <protection/>
    </xf>
    <xf numFmtId="0" fontId="14" fillId="0" borderId="0" xfId="44" applyFont="1" applyAlignment="1" applyProtection="1">
      <alignment vertical="center"/>
      <protection/>
    </xf>
    <xf numFmtId="0" fontId="13" fillId="34" borderId="0" xfId="44" applyFont="1" applyFill="1" applyAlignment="1" applyProtection="1">
      <alignment vertical="center"/>
      <protection locked="0"/>
    </xf>
    <xf numFmtId="0" fontId="13" fillId="0" borderId="0" xfId="44" applyFont="1" applyAlignment="1" applyProtection="1">
      <alignment vertical="center"/>
      <protection locked="0"/>
    </xf>
    <xf numFmtId="0" fontId="13" fillId="0" borderId="0" xfId="44" applyFont="1" applyAlignment="1" applyProtection="1">
      <alignment horizontal="center" vertical="center"/>
      <protection locked="0"/>
    </xf>
    <xf numFmtId="0" fontId="15" fillId="36" borderId="13" xfId="44" applyFont="1" applyFill="1" applyBorder="1" applyAlignment="1" applyProtection="1">
      <alignment horizontal="center" vertical="center" wrapText="1"/>
      <protection locked="0"/>
    </xf>
    <xf numFmtId="0" fontId="15" fillId="36" borderId="13" xfId="44" applyFont="1" applyFill="1" applyBorder="1" applyAlignment="1" applyProtection="1">
      <alignment horizontal="justify" vertical="center" wrapText="1"/>
      <protection locked="0"/>
    </xf>
    <xf numFmtId="0" fontId="16" fillId="36" borderId="13" xfId="44" applyFont="1" applyFill="1" applyBorder="1" applyAlignment="1" applyProtection="1">
      <alignment horizontal="justify" vertical="center" wrapText="1"/>
      <protection locked="0"/>
    </xf>
    <xf numFmtId="170" fontId="15" fillId="36" borderId="13" xfId="44" applyNumberFormat="1" applyFont="1" applyFill="1" applyBorder="1" applyAlignment="1" applyProtection="1">
      <alignment horizontal="justify" vertical="center" wrapText="1"/>
      <protection locked="0"/>
    </xf>
    <xf numFmtId="4" fontId="2" fillId="0" borderId="0" xfId="44" applyNumberFormat="1" applyFont="1" applyAlignment="1" applyProtection="1">
      <alignment horizontal="center" vertical="center"/>
      <protection locked="0"/>
    </xf>
    <xf numFmtId="0" fontId="2" fillId="0" borderId="0" xfId="44" applyFont="1" applyFill="1" applyAlignment="1" applyProtection="1">
      <alignment vertical="center"/>
      <protection locked="0"/>
    </xf>
    <xf numFmtId="0" fontId="7" fillId="0" borderId="13" xfId="44" applyFont="1" applyFill="1" applyBorder="1" applyAlignment="1" applyProtection="1">
      <alignment horizontal="center" vertical="center"/>
      <protection/>
    </xf>
    <xf numFmtId="171" fontId="7" fillId="0" borderId="13" xfId="63" applyNumberFormat="1" applyFont="1" applyFill="1" applyBorder="1" applyAlignment="1" applyProtection="1">
      <alignment horizontal="left" vertical="center" wrapText="1"/>
      <protection/>
    </xf>
    <xf numFmtId="171" fontId="7" fillId="0" borderId="13" xfId="63" applyNumberFormat="1" applyFont="1" applyFill="1" applyBorder="1" applyAlignment="1" applyProtection="1">
      <alignment horizontal="center" vertical="center" wrapText="1"/>
      <protection/>
    </xf>
    <xf numFmtId="170" fontId="7" fillId="0" borderId="13" xfId="63" applyFont="1" applyFill="1" applyBorder="1" applyAlignment="1" applyProtection="1">
      <alignment horizontal="center" vertical="center"/>
      <protection/>
    </xf>
    <xf numFmtId="170" fontId="7" fillId="0" borderId="14" xfId="63" applyNumberFormat="1" applyFont="1" applyFill="1" applyBorder="1" applyAlignment="1" applyProtection="1">
      <alignment/>
      <protection/>
    </xf>
    <xf numFmtId="170" fontId="7" fillId="0" borderId="13" xfId="63" applyFont="1" applyFill="1" applyBorder="1" applyAlignment="1" applyProtection="1">
      <alignment vertical="center"/>
      <protection/>
    </xf>
    <xf numFmtId="0" fontId="11" fillId="0" borderId="0" xfId="44" applyFont="1" applyFill="1" applyAlignment="1" applyProtection="1">
      <alignment horizontal="center" vertical="center"/>
      <protection/>
    </xf>
    <xf numFmtId="0" fontId="17" fillId="0" borderId="0" xfId="44" applyFont="1" applyFill="1" applyAlignment="1" applyProtection="1">
      <alignment vertical="center"/>
      <protection/>
    </xf>
    <xf numFmtId="0" fontId="1" fillId="0" borderId="0" xfId="44" applyFont="1" applyFill="1" applyAlignment="1" applyProtection="1">
      <alignment vertical="center"/>
      <protection locked="0"/>
    </xf>
    <xf numFmtId="0" fontId="1" fillId="0" borderId="0" xfId="44" applyFont="1" applyFill="1" applyAlignment="1" applyProtection="1">
      <alignment horizontal="center" vertical="center"/>
      <protection locked="0"/>
    </xf>
    <xf numFmtId="4" fontId="2" fillId="0" borderId="0" xfId="44" applyNumberFormat="1" applyFont="1" applyFill="1" applyAlignment="1" applyProtection="1">
      <alignment horizontal="center" vertical="center"/>
      <protection locked="0"/>
    </xf>
    <xf numFmtId="170" fontId="7" fillId="0" borderId="13" xfId="44" applyNumberFormat="1" applyFont="1" applyFill="1" applyBorder="1" applyAlignment="1" applyProtection="1">
      <alignment vertical="center"/>
      <protection/>
    </xf>
    <xf numFmtId="0" fontId="0" fillId="0" borderId="0" xfId="0" applyFill="1" applyAlignment="1">
      <alignment/>
    </xf>
    <xf numFmtId="0" fontId="7" fillId="0" borderId="13" xfId="44" applyFont="1" applyFill="1" applyBorder="1" applyAlignment="1" applyProtection="1">
      <alignment horizontal="justify" vertical="center" wrapText="1"/>
      <protection/>
    </xf>
    <xf numFmtId="0" fontId="7" fillId="0" borderId="13" xfId="44" applyFont="1" applyFill="1" applyBorder="1" applyAlignment="1" applyProtection="1">
      <alignment horizontal="center" vertical="center" wrapText="1"/>
      <protection/>
    </xf>
    <xf numFmtId="4" fontId="7" fillId="0" borderId="13" xfId="0" applyNumberFormat="1" applyFont="1" applyFill="1" applyBorder="1" applyAlignment="1">
      <alignment horizontal="center" vertical="center" wrapText="1"/>
    </xf>
    <xf numFmtId="0" fontId="10" fillId="33" borderId="13" xfId="44" applyFont="1" applyFill="1" applyBorder="1" applyAlignment="1" applyProtection="1">
      <alignment horizontal="center" vertical="center"/>
      <protection/>
    </xf>
    <xf numFmtId="0" fontId="9" fillId="33" borderId="13" xfId="44" applyFont="1" applyFill="1" applyBorder="1" applyAlignment="1" applyProtection="1">
      <alignment horizontal="justify" vertical="center" wrapText="1"/>
      <protection/>
    </xf>
    <xf numFmtId="170" fontId="10" fillId="33" borderId="13" xfId="63" applyFont="1" applyFill="1" applyBorder="1" applyAlignment="1" applyProtection="1">
      <alignment horizontal="center" vertical="center"/>
      <protection/>
    </xf>
    <xf numFmtId="0" fontId="10" fillId="33" borderId="13" xfId="44" applyFont="1" applyFill="1" applyBorder="1" applyAlignment="1" applyProtection="1">
      <alignment vertical="center"/>
      <protection/>
    </xf>
    <xf numFmtId="170" fontId="10" fillId="33" borderId="13" xfId="63" applyFont="1" applyFill="1" applyBorder="1" applyAlignment="1" applyProtection="1">
      <alignment vertical="center"/>
      <protection/>
    </xf>
    <xf numFmtId="0" fontId="19" fillId="0" borderId="0" xfId="44" applyFont="1" applyFill="1" applyAlignment="1" applyProtection="1">
      <alignment horizontal="right" vertical="center"/>
      <protection/>
    </xf>
    <xf numFmtId="0" fontId="11" fillId="0" borderId="0" xfId="44" applyFont="1" applyFill="1" applyAlignment="1" applyProtection="1">
      <alignment horizontal="left" vertical="center" wrapText="1"/>
      <protection/>
    </xf>
    <xf numFmtId="171" fontId="15" fillId="0" borderId="13" xfId="63" applyNumberFormat="1" applyFont="1" applyFill="1" applyBorder="1" applyAlignment="1" applyProtection="1">
      <alignment horizontal="left" vertical="center" wrapText="1"/>
      <protection/>
    </xf>
    <xf numFmtId="0" fontId="3" fillId="0" borderId="0" xfId="0" applyFont="1" applyFill="1" applyAlignment="1">
      <alignment/>
    </xf>
    <xf numFmtId="0" fontId="21" fillId="0" borderId="0" xfId="44" applyFont="1" applyFill="1" applyAlignment="1" applyProtection="1">
      <alignment vertical="center"/>
      <protection locked="0"/>
    </xf>
    <xf numFmtId="0" fontId="22" fillId="0" borderId="0" xfId="44" applyFont="1" applyFill="1" applyAlignment="1" applyProtection="1">
      <alignment horizontal="center" vertical="center"/>
      <protection/>
    </xf>
    <xf numFmtId="0" fontId="23" fillId="0" borderId="0" xfId="44" applyFont="1" applyFill="1" applyAlignment="1" applyProtection="1">
      <alignment vertical="center"/>
      <protection/>
    </xf>
    <xf numFmtId="0" fontId="23" fillId="0" borderId="0" xfId="44" applyFont="1" applyFill="1" applyAlignment="1" applyProtection="1">
      <alignment vertical="center"/>
      <protection locked="0"/>
    </xf>
    <xf numFmtId="0" fontId="23" fillId="0" borderId="0" xfId="44" applyFont="1" applyFill="1" applyAlignment="1" applyProtection="1">
      <alignment horizontal="center" vertical="center"/>
      <protection locked="0"/>
    </xf>
    <xf numFmtId="4" fontId="21" fillId="0" borderId="0" xfId="44" applyNumberFormat="1" applyFont="1" applyFill="1" applyAlignment="1" applyProtection="1">
      <alignment horizontal="center" vertical="center"/>
      <protection locked="0"/>
    </xf>
    <xf numFmtId="0" fontId="24" fillId="0" borderId="0" xfId="0" applyFont="1" applyFill="1" applyAlignment="1">
      <alignment/>
    </xf>
    <xf numFmtId="0" fontId="25" fillId="0" borderId="0" xfId="0" applyFont="1" applyFill="1" applyAlignment="1">
      <alignment/>
    </xf>
    <xf numFmtId="0" fontId="14" fillId="0" borderId="0" xfId="44" applyFont="1" applyFill="1" applyAlignment="1" applyProtection="1">
      <alignment vertical="center"/>
      <protection/>
    </xf>
    <xf numFmtId="0" fontId="13" fillId="0" borderId="0" xfId="44" applyFont="1" applyFill="1" applyAlignment="1" applyProtection="1">
      <alignment vertical="center"/>
      <protection locked="0"/>
    </xf>
    <xf numFmtId="0" fontId="13" fillId="0" borderId="0" xfId="44" applyFont="1" applyFill="1" applyAlignment="1" applyProtection="1">
      <alignment horizontal="center" vertical="center"/>
      <protection locked="0"/>
    </xf>
    <xf numFmtId="0" fontId="17" fillId="0" borderId="0" xfId="44" applyFont="1" applyAlignment="1" applyProtection="1">
      <alignment vertical="center"/>
      <protection/>
    </xf>
    <xf numFmtId="0" fontId="1" fillId="34" borderId="0" xfId="44" applyFont="1" applyFill="1" applyAlignment="1" applyProtection="1">
      <alignment vertical="center"/>
      <protection locked="0"/>
    </xf>
    <xf numFmtId="0" fontId="1" fillId="0" borderId="0" xfId="44" applyFont="1" applyAlignment="1" applyProtection="1">
      <alignment vertical="center"/>
      <protection locked="0"/>
    </xf>
    <xf numFmtId="0" fontId="1" fillId="0" borderId="0" xfId="44" applyFont="1" applyAlignment="1" applyProtection="1">
      <alignment horizontal="center" vertical="center"/>
      <protection locked="0"/>
    </xf>
    <xf numFmtId="170" fontId="1" fillId="0" borderId="0" xfId="44" applyNumberFormat="1" applyFont="1" applyFill="1" applyAlignment="1" applyProtection="1">
      <alignment vertical="center"/>
      <protection locked="0"/>
    </xf>
    <xf numFmtId="0" fontId="13" fillId="35" borderId="13" xfId="44" applyFont="1" applyFill="1" applyBorder="1" applyAlignment="1" applyProtection="1">
      <alignment horizontal="justify" vertical="center"/>
      <protection/>
    </xf>
    <xf numFmtId="170" fontId="7" fillId="0" borderId="13" xfId="63" applyFont="1" applyFill="1" applyBorder="1">
      <alignment/>
      <protection/>
    </xf>
    <xf numFmtId="0" fontId="7" fillId="0" borderId="14" xfId="0" applyFont="1" applyFill="1" applyBorder="1" applyAlignment="1">
      <alignment wrapText="1"/>
    </xf>
    <xf numFmtId="0" fontId="7" fillId="0" borderId="14" xfId="0" applyFont="1" applyFill="1" applyBorder="1" applyAlignment="1">
      <alignment horizontal="center"/>
    </xf>
    <xf numFmtId="0" fontId="7" fillId="0" borderId="14" xfId="0" applyFont="1" applyFill="1" applyBorder="1" applyAlignment="1">
      <alignment wrapText="1"/>
    </xf>
    <xf numFmtId="173" fontId="7" fillId="0" borderId="14" xfId="63" applyNumberFormat="1" applyFont="1" applyFill="1" applyBorder="1" applyAlignment="1" applyProtection="1">
      <alignment/>
      <protection/>
    </xf>
    <xf numFmtId="0" fontId="7" fillId="0" borderId="13" xfId="44" applyFont="1" applyFill="1" applyBorder="1" applyAlignment="1" applyProtection="1">
      <alignment horizontal="center" vertical="center" wrapText="1"/>
      <protection locked="0"/>
    </xf>
    <xf numFmtId="170" fontId="7" fillId="0" borderId="13" xfId="63" applyFont="1" applyBorder="1" applyAlignment="1" applyProtection="1">
      <alignment horizontal="center" vertical="center"/>
      <protection/>
    </xf>
    <xf numFmtId="0" fontId="7" fillId="0" borderId="14" xfId="0" applyFont="1" applyFill="1" applyBorder="1" applyAlignment="1">
      <alignment horizontal="center"/>
    </xf>
    <xf numFmtId="170" fontId="0" fillId="0" borderId="13" xfId="63" applyFont="1" applyFill="1" applyBorder="1" applyAlignment="1">
      <alignment horizontal="center"/>
      <protection/>
    </xf>
    <xf numFmtId="0" fontId="0" fillId="0" borderId="13" xfId="44" applyFont="1" applyFill="1" applyBorder="1" applyAlignment="1">
      <alignment/>
      <protection/>
    </xf>
    <xf numFmtId="0" fontId="7" fillId="0" borderId="14" xfId="0" applyFont="1" applyFill="1" applyBorder="1" applyAlignment="1">
      <alignment horizontal="center" vertical="center"/>
    </xf>
    <xf numFmtId="0" fontId="26" fillId="0" borderId="0" xfId="44" applyFont="1" applyFill="1" applyAlignment="1" applyProtection="1">
      <alignment horizontal="center" vertical="center"/>
      <protection/>
    </xf>
    <xf numFmtId="0" fontId="7" fillId="0" borderId="0" xfId="44" applyFont="1" applyFill="1" applyAlignment="1" applyProtection="1">
      <alignment vertical="center"/>
      <protection/>
    </xf>
    <xf numFmtId="0" fontId="7" fillId="0" borderId="0" xfId="44" applyFont="1" applyFill="1" applyAlignment="1" applyProtection="1">
      <alignment vertical="center"/>
      <protection locked="0"/>
    </xf>
    <xf numFmtId="0" fontId="7" fillId="0" borderId="0" xfId="44" applyFont="1" applyFill="1" applyAlignment="1" applyProtection="1">
      <alignment horizontal="center" vertical="center"/>
      <protection locked="0"/>
    </xf>
    <xf numFmtId="170" fontId="7" fillId="0" borderId="13" xfId="63" applyNumberFormat="1" applyFont="1" applyFill="1" applyBorder="1" applyAlignment="1" applyProtection="1">
      <alignment/>
      <protection/>
    </xf>
    <xf numFmtId="0" fontId="7" fillId="0" borderId="14" xfId="0" applyFont="1" applyFill="1" applyBorder="1" applyAlignment="1">
      <alignment horizontal="left" wrapText="1"/>
    </xf>
    <xf numFmtId="0" fontId="0" fillId="0" borderId="13" xfId="44" applyFont="1" applyFill="1" applyBorder="1">
      <alignment/>
      <protection/>
    </xf>
    <xf numFmtId="170" fontId="0" fillId="0" borderId="13" xfId="63" applyFont="1" applyFill="1" applyBorder="1">
      <alignment/>
      <protection/>
    </xf>
    <xf numFmtId="0" fontId="2" fillId="37" borderId="0" xfId="44" applyFont="1" applyFill="1" applyAlignment="1" applyProtection="1">
      <alignment vertical="center"/>
      <protection locked="0"/>
    </xf>
    <xf numFmtId="0" fontId="11" fillId="37" borderId="0" xfId="44" applyFont="1" applyFill="1" applyAlignment="1" applyProtection="1">
      <alignment horizontal="center" vertical="center"/>
      <protection/>
    </xf>
    <xf numFmtId="0" fontId="17" fillId="37" borderId="0" xfId="44" applyFont="1" applyFill="1" applyAlignment="1" applyProtection="1">
      <alignment vertical="center"/>
      <protection/>
    </xf>
    <xf numFmtId="0" fontId="1" fillId="37" borderId="0" xfId="44" applyFont="1" applyFill="1" applyAlignment="1" applyProtection="1">
      <alignment vertical="center"/>
      <protection locked="0"/>
    </xf>
    <xf numFmtId="0" fontId="1" fillId="37" borderId="0" xfId="44" applyFont="1" applyFill="1" applyAlignment="1" applyProtection="1">
      <alignment horizontal="center" vertical="center"/>
      <protection locked="0"/>
    </xf>
    <xf numFmtId="4" fontId="2" fillId="37" borderId="0" xfId="44" applyNumberFormat="1" applyFont="1" applyFill="1" applyAlignment="1" applyProtection="1">
      <alignment horizontal="center" vertical="center"/>
      <protection locked="0"/>
    </xf>
    <xf numFmtId="0" fontId="0" fillId="0" borderId="13" xfId="0" applyFont="1" applyFill="1" applyBorder="1" applyAlignment="1">
      <alignment wrapText="1"/>
    </xf>
    <xf numFmtId="0" fontId="3" fillId="38" borderId="0" xfId="44" applyFont="1" applyFill="1" applyAlignment="1" applyProtection="1">
      <alignment horizontal="center" vertical="center"/>
      <protection/>
    </xf>
    <xf numFmtId="0" fontId="3" fillId="38" borderId="0" xfId="44" applyFont="1" applyFill="1" applyAlignment="1" applyProtection="1">
      <alignment horizontal="justify" vertical="center" wrapText="1"/>
      <protection/>
    </xf>
    <xf numFmtId="170" fontId="3" fillId="38" borderId="0" xfId="63" applyFont="1" applyFill="1" applyBorder="1" applyAlignment="1" applyProtection="1">
      <alignment horizontal="center" vertical="center"/>
      <protection/>
    </xf>
    <xf numFmtId="0" fontId="3" fillId="38" borderId="0" xfId="44" applyFont="1" applyFill="1" applyAlignment="1" applyProtection="1">
      <alignment vertical="center"/>
      <protection/>
    </xf>
    <xf numFmtId="170" fontId="3" fillId="38" borderId="0" xfId="63" applyFont="1" applyFill="1" applyBorder="1" applyAlignment="1" applyProtection="1">
      <alignment vertical="center"/>
      <protection/>
    </xf>
    <xf numFmtId="4" fontId="3" fillId="0" borderId="0" xfId="44" applyNumberFormat="1" applyFont="1" applyAlignment="1" applyProtection="1">
      <alignment horizontal="center" vertical="center"/>
      <protection/>
    </xf>
    <xf numFmtId="0" fontId="4" fillId="0" borderId="15" xfId="44" applyFont="1" applyFill="1" applyBorder="1" applyAlignment="1" applyProtection="1">
      <alignment horizontal="left" vertical="center"/>
      <protection/>
    </xf>
    <xf numFmtId="10" fontId="4" fillId="0" borderId="16" xfId="52" applyNumberFormat="1" applyFont="1" applyFill="1" applyBorder="1" applyAlignment="1" applyProtection="1">
      <alignment horizontal="center" vertical="center"/>
      <protection/>
    </xf>
    <xf numFmtId="170" fontId="13" fillId="0" borderId="14" xfId="63" applyFont="1" applyBorder="1" applyAlignment="1" applyProtection="1">
      <alignment vertical="center"/>
      <protection/>
    </xf>
    <xf numFmtId="0" fontId="27" fillId="0" borderId="0" xfId="44" applyFont="1" applyAlignment="1" applyProtection="1">
      <alignment vertical="center"/>
      <protection/>
    </xf>
    <xf numFmtId="0" fontId="27" fillId="38" borderId="0" xfId="44" applyFont="1" applyFill="1" applyAlignment="1" applyProtection="1">
      <alignment horizontal="center" vertical="center"/>
      <protection/>
    </xf>
    <xf numFmtId="0" fontId="27" fillId="38" borderId="0" xfId="44" applyFont="1" applyFill="1" applyAlignment="1" applyProtection="1">
      <alignment horizontal="justify" vertical="center" wrapText="1"/>
      <protection/>
    </xf>
    <xf numFmtId="0" fontId="27" fillId="0" borderId="0" xfId="44" applyFont="1" applyAlignment="1" applyProtection="1">
      <alignment horizontal="center" vertical="center"/>
      <protection/>
    </xf>
    <xf numFmtId="170" fontId="27" fillId="0" borderId="0" xfId="63" applyFont="1" applyBorder="1" applyAlignment="1" applyProtection="1">
      <alignment horizontal="center" vertical="center"/>
      <protection/>
    </xf>
    <xf numFmtId="0" fontId="27" fillId="0" borderId="0" xfId="44" applyFont="1" applyAlignment="1" applyProtection="1">
      <alignment horizontal="left" vertical="center"/>
      <protection/>
    </xf>
    <xf numFmtId="170" fontId="27" fillId="0" borderId="0" xfId="63" applyFont="1" applyBorder="1" applyAlignment="1" applyProtection="1">
      <alignment vertical="center"/>
      <protection/>
    </xf>
    <xf numFmtId="0" fontId="28" fillId="0" borderId="0" xfId="44" applyFont="1" applyAlignment="1" applyProtection="1">
      <alignment vertical="center"/>
      <protection/>
    </xf>
    <xf numFmtId="4" fontId="27" fillId="0" borderId="0" xfId="44" applyNumberFormat="1" applyFont="1" applyAlignment="1" applyProtection="1">
      <alignment horizontal="center" vertical="center"/>
      <protection/>
    </xf>
    <xf numFmtId="10" fontId="4" fillId="0" borderId="16" xfId="44" applyNumberFormat="1" applyFont="1" applyFill="1" applyBorder="1" applyAlignment="1" applyProtection="1">
      <alignment horizontal="center" vertical="center"/>
      <protection/>
    </xf>
    <xf numFmtId="0" fontId="27" fillId="0" borderId="0" xfId="44" applyFont="1" applyFill="1" applyAlignment="1" applyProtection="1">
      <alignment horizontal="center" vertical="center"/>
      <protection/>
    </xf>
    <xf numFmtId="170" fontId="27" fillId="0" borderId="0" xfId="63" applyFont="1" applyFill="1" applyBorder="1" applyAlignment="1" applyProtection="1">
      <alignment horizontal="center" vertical="center"/>
      <protection/>
    </xf>
    <xf numFmtId="0" fontId="6" fillId="38" borderId="0" xfId="44" applyFont="1" applyFill="1" applyAlignment="1" applyProtection="1">
      <alignment vertical="center"/>
      <protection/>
    </xf>
    <xf numFmtId="0" fontId="6" fillId="38" borderId="0" xfId="44" applyFont="1" applyFill="1" applyAlignment="1" applyProtection="1">
      <alignment horizontal="left" vertical="center"/>
      <protection/>
    </xf>
    <xf numFmtId="0" fontId="0" fillId="0" borderId="0" xfId="0" applyFont="1" applyAlignment="1">
      <alignment/>
    </xf>
    <xf numFmtId="0" fontId="3" fillId="38" borderId="0" xfId="44" applyFont="1" applyFill="1" applyBorder="1" applyAlignment="1" applyProtection="1">
      <alignment horizontal="left" vertical="center"/>
      <protection/>
    </xf>
    <xf numFmtId="0" fontId="3" fillId="38" borderId="0" xfId="44" applyFont="1" applyFill="1" applyAlignment="1" applyProtection="1">
      <alignment horizontal="left" vertical="center"/>
      <protection/>
    </xf>
    <xf numFmtId="0" fontId="4" fillId="38" borderId="17" xfId="44" applyFont="1" applyFill="1" applyBorder="1" applyAlignment="1" applyProtection="1">
      <alignment horizontal="center" vertical="center"/>
      <protection/>
    </xf>
    <xf numFmtId="0" fontId="4" fillId="38" borderId="17" xfId="44" applyFont="1" applyFill="1" applyBorder="1" applyAlignment="1" applyProtection="1">
      <alignment horizontal="left" vertical="center"/>
      <protection/>
    </xf>
    <xf numFmtId="0" fontId="4" fillId="38" borderId="17" xfId="44" applyFont="1" applyFill="1" applyBorder="1" applyAlignment="1" applyProtection="1">
      <alignment horizontal="justify" vertical="center" wrapText="1"/>
      <protection/>
    </xf>
    <xf numFmtId="170" fontId="4" fillId="38" borderId="17" xfId="63" applyFont="1" applyFill="1" applyBorder="1" applyAlignment="1" applyProtection="1">
      <alignment horizontal="center" vertical="center"/>
      <protection/>
    </xf>
    <xf numFmtId="170" fontId="4" fillId="38" borderId="17" xfId="63" applyFont="1" applyFill="1" applyBorder="1" applyAlignment="1" applyProtection="1">
      <alignment vertical="center"/>
      <protection/>
    </xf>
    <xf numFmtId="0" fontId="29" fillId="0" borderId="0" xfId="44" applyFont="1" applyAlignment="1" applyProtection="1">
      <alignment vertical="center"/>
      <protection/>
    </xf>
    <xf numFmtId="0" fontId="7" fillId="0" borderId="0" xfId="44" applyFont="1" applyAlignment="1" applyProtection="1">
      <alignment vertical="center"/>
      <protection/>
    </xf>
    <xf numFmtId="0" fontId="7" fillId="38" borderId="0" xfId="44" applyFont="1" applyFill="1" applyAlignment="1" applyProtection="1">
      <alignment horizontal="center" vertical="center"/>
      <protection/>
    </xf>
    <xf numFmtId="0" fontId="7" fillId="38" borderId="0" xfId="44" applyFont="1" applyFill="1" applyAlignment="1" applyProtection="1">
      <alignment horizontal="left" vertical="center"/>
      <protection/>
    </xf>
    <xf numFmtId="0" fontId="7" fillId="38" borderId="0" xfId="44" applyFont="1" applyFill="1" applyAlignment="1" applyProtection="1">
      <alignment horizontal="justify" vertical="center" wrapText="1"/>
      <protection/>
    </xf>
    <xf numFmtId="170" fontId="7" fillId="38" borderId="18" xfId="63" applyFont="1" applyFill="1" applyBorder="1" applyAlignment="1" applyProtection="1">
      <alignment horizontal="center" vertical="center"/>
      <protection/>
    </xf>
    <xf numFmtId="10" fontId="7" fillId="38" borderId="0" xfId="52" applyNumberFormat="1" applyFont="1" applyFill="1" applyBorder="1" applyAlignment="1" applyProtection="1">
      <alignment horizontal="center" vertical="center"/>
      <protection/>
    </xf>
    <xf numFmtId="0" fontId="7" fillId="0" borderId="0" xfId="44" applyFont="1" applyAlignment="1" applyProtection="1">
      <alignment horizontal="center" vertical="center"/>
      <protection/>
    </xf>
    <xf numFmtId="170" fontId="7" fillId="38" borderId="0" xfId="63" applyFont="1" applyFill="1" applyBorder="1" applyAlignment="1" applyProtection="1">
      <alignment horizontal="center" vertical="center"/>
      <protection/>
    </xf>
    <xf numFmtId="170" fontId="7" fillId="38" borderId="0" xfId="63" applyFont="1" applyFill="1" applyBorder="1" applyAlignment="1" applyProtection="1">
      <alignment vertical="center"/>
      <protection/>
    </xf>
    <xf numFmtId="10" fontId="3" fillId="38" borderId="0" xfId="63" applyNumberFormat="1" applyFont="1" applyFill="1" applyBorder="1" applyAlignment="1" applyProtection="1">
      <alignment vertical="center"/>
      <protection/>
    </xf>
    <xf numFmtId="0" fontId="13" fillId="0" borderId="0" xfId="44" applyFont="1" applyAlignment="1" applyProtection="1">
      <alignment vertical="center"/>
      <protection/>
    </xf>
    <xf numFmtId="0" fontId="13" fillId="38" borderId="0" xfId="44" applyFont="1" applyFill="1" applyAlignment="1" applyProtection="1">
      <alignment horizontal="left" vertical="center"/>
      <protection/>
    </xf>
    <xf numFmtId="0" fontId="13" fillId="38" borderId="0" xfId="44" applyFont="1" applyFill="1" applyAlignment="1" applyProtection="1">
      <alignment vertical="center"/>
      <protection/>
    </xf>
    <xf numFmtId="0" fontId="13" fillId="38" borderId="0" xfId="44" applyFont="1" applyFill="1" applyAlignment="1" applyProtection="1">
      <alignment horizontal="center" vertical="center"/>
      <protection/>
    </xf>
    <xf numFmtId="0" fontId="13" fillId="38" borderId="0" xfId="44" applyFont="1" applyFill="1" applyAlignment="1" applyProtection="1">
      <alignment horizontal="justify" vertical="center" wrapText="1"/>
      <protection/>
    </xf>
    <xf numFmtId="0" fontId="13" fillId="0" borderId="0" xfId="44" applyFont="1" applyAlignment="1" applyProtection="1">
      <alignment horizontal="center" vertical="center"/>
      <protection/>
    </xf>
    <xf numFmtId="170" fontId="13" fillId="38" borderId="0" xfId="63" applyFont="1" applyFill="1" applyBorder="1" applyAlignment="1" applyProtection="1">
      <alignment horizontal="center" vertical="center"/>
      <protection/>
    </xf>
    <xf numFmtId="9" fontId="13" fillId="38" borderId="0" xfId="52" applyFont="1" applyFill="1" applyBorder="1" applyAlignment="1" applyProtection="1">
      <alignment horizontal="center" vertical="center"/>
      <protection/>
    </xf>
    <xf numFmtId="0" fontId="4" fillId="38" borderId="0" xfId="44" applyFont="1" applyFill="1" applyAlignment="1" applyProtection="1">
      <alignment horizontal="left" vertical="center"/>
      <protection/>
    </xf>
    <xf numFmtId="10" fontId="3" fillId="38" borderId="0" xfId="44" applyNumberFormat="1" applyFont="1" applyFill="1" applyAlignment="1" applyProtection="1">
      <alignment horizontal="center" vertical="center"/>
      <protection/>
    </xf>
    <xf numFmtId="10" fontId="3" fillId="38" borderId="0" xfId="44" applyNumberFormat="1" applyFont="1" applyFill="1" applyAlignment="1" applyProtection="1">
      <alignment vertical="center"/>
      <protection/>
    </xf>
    <xf numFmtId="10" fontId="3" fillId="0" borderId="0" xfId="44" applyNumberFormat="1" applyFont="1" applyFill="1" applyAlignment="1" applyProtection="1">
      <alignment vertical="center"/>
      <protection/>
    </xf>
    <xf numFmtId="0" fontId="10" fillId="38" borderId="19" xfId="44" applyFont="1" applyFill="1" applyBorder="1" applyAlignment="1" applyProtection="1">
      <alignment horizontal="left" vertical="center"/>
      <protection/>
    </xf>
    <xf numFmtId="0" fontId="3" fillId="38" borderId="19" xfId="44" applyFont="1" applyFill="1" applyBorder="1" applyAlignment="1" applyProtection="1">
      <alignment horizontal="center" vertical="center"/>
      <protection/>
    </xf>
    <xf numFmtId="0" fontId="3" fillId="38" borderId="19" xfId="44" applyFont="1" applyFill="1" applyBorder="1" applyAlignment="1" applyProtection="1">
      <alignment horizontal="justify" vertical="center" wrapText="1"/>
      <protection/>
    </xf>
    <xf numFmtId="170" fontId="3" fillId="38" borderId="19" xfId="63" applyFont="1" applyFill="1" applyBorder="1" applyAlignment="1" applyProtection="1">
      <alignment horizontal="center" vertical="center"/>
      <protection/>
    </xf>
    <xf numFmtId="0" fontId="3" fillId="38" borderId="19" xfId="44" applyFont="1" applyFill="1" applyBorder="1" applyAlignment="1" applyProtection="1">
      <alignment vertical="center"/>
      <protection/>
    </xf>
    <xf numFmtId="170" fontId="3" fillId="38" borderId="19" xfId="63" applyFont="1" applyFill="1" applyBorder="1" applyAlignment="1" applyProtection="1">
      <alignment vertical="center"/>
      <protection/>
    </xf>
    <xf numFmtId="0" fontId="3" fillId="38" borderId="0" xfId="44" applyFont="1" applyFill="1" applyBorder="1" applyAlignment="1" applyProtection="1">
      <alignment horizontal="justify" vertical="center" wrapText="1"/>
      <protection/>
    </xf>
    <xf numFmtId="0" fontId="3" fillId="38" borderId="0" xfId="44" applyFont="1" applyFill="1" applyBorder="1" applyAlignment="1" applyProtection="1">
      <alignment horizontal="center" vertical="center"/>
      <protection/>
    </xf>
    <xf numFmtId="0" fontId="30" fillId="0" borderId="0" xfId="44" applyFont="1" applyBorder="1" applyAlignment="1">
      <alignment horizontal="left" vertical="center"/>
      <protection/>
    </xf>
    <xf numFmtId="0" fontId="30" fillId="0" borderId="0" xfId="44" applyFont="1" applyBorder="1" applyAlignment="1">
      <alignment horizontal="left" vertical="center" wrapText="1"/>
      <protection/>
    </xf>
    <xf numFmtId="0" fontId="31" fillId="0" borderId="0" xfId="44" applyFont="1" applyBorder="1" applyAlignment="1">
      <alignment horizontal="center" vertical="center" wrapText="1"/>
      <protection/>
    </xf>
    <xf numFmtId="0" fontId="32" fillId="0" borderId="0" xfId="44" applyFont="1">
      <alignment/>
      <protection/>
    </xf>
    <xf numFmtId="0" fontId="31" fillId="0" borderId="0" xfId="44" applyFont="1" applyBorder="1" applyAlignment="1">
      <alignment horizontal="left" vertical="center" wrapText="1"/>
      <protection/>
    </xf>
    <xf numFmtId="0" fontId="34" fillId="39" borderId="0" xfId="44" applyFont="1" applyFill="1" applyBorder="1" applyAlignment="1">
      <alignment horizontal="center" vertical="center" wrapText="1"/>
      <protection/>
    </xf>
    <xf numFmtId="0" fontId="33" fillId="0" borderId="0" xfId="0" applyFont="1" applyBorder="1" applyAlignment="1">
      <alignment horizontal="center" vertical="center" wrapText="1"/>
    </xf>
    <xf numFmtId="171" fontId="33" fillId="0" borderId="0" xfId="0" applyNumberFormat="1" applyFont="1" applyBorder="1" applyAlignment="1" applyProtection="1">
      <alignment vertical="center" wrapText="1"/>
      <protection/>
    </xf>
    <xf numFmtId="10" fontId="33" fillId="0" borderId="0" xfId="0" applyNumberFormat="1" applyFont="1" applyBorder="1" applyAlignment="1" applyProtection="1">
      <alignment vertical="center" wrapText="1"/>
      <protection/>
    </xf>
    <xf numFmtId="0" fontId="35" fillId="39" borderId="0" xfId="0" applyFont="1" applyFill="1" applyBorder="1" applyAlignment="1">
      <alignment horizontal="center" vertical="center" wrapText="1"/>
    </xf>
    <xf numFmtId="171" fontId="35" fillId="39" borderId="0" xfId="0" applyNumberFormat="1" applyFont="1" applyFill="1" applyBorder="1" applyAlignment="1" applyProtection="1">
      <alignment horizontal="left" vertical="center" wrapText="1"/>
      <protection/>
    </xf>
    <xf numFmtId="10" fontId="35" fillId="39" borderId="0" xfId="0" applyNumberFormat="1" applyFont="1" applyFill="1" applyBorder="1" applyAlignment="1" applyProtection="1">
      <alignment vertical="center" wrapText="1"/>
      <protection/>
    </xf>
    <xf numFmtId="10" fontId="36" fillId="0" borderId="0" xfId="0" applyNumberFormat="1" applyFont="1" applyBorder="1" applyAlignment="1" applyProtection="1">
      <alignment vertical="center" wrapText="1"/>
      <protection/>
    </xf>
    <xf numFmtId="0" fontId="37" fillId="0" borderId="0" xfId="0" applyFont="1" applyBorder="1" applyAlignment="1">
      <alignment horizontal="center" vertical="center" wrapText="1"/>
    </xf>
    <xf numFmtId="171" fontId="37" fillId="0" borderId="0" xfId="0" applyNumberFormat="1" applyFont="1" applyBorder="1" applyAlignment="1" applyProtection="1">
      <alignment vertical="center" wrapText="1"/>
      <protection/>
    </xf>
    <xf numFmtId="10" fontId="37" fillId="0" borderId="0" xfId="0" applyNumberFormat="1" applyFont="1" applyBorder="1" applyAlignment="1" applyProtection="1">
      <alignment vertical="center" wrapText="1"/>
      <protection/>
    </xf>
    <xf numFmtId="0" fontId="37" fillId="0" borderId="0" xfId="0" applyFont="1" applyBorder="1" applyAlignment="1" applyProtection="1">
      <alignment horizontal="center" vertical="center" wrapText="1"/>
      <protection/>
    </xf>
    <xf numFmtId="10" fontId="5"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1" fillId="0" borderId="20" xfId="0" applyFont="1" applyBorder="1" applyAlignment="1" applyProtection="1">
      <alignment vertical="center"/>
      <protection/>
    </xf>
    <xf numFmtId="0" fontId="5" fillId="0" borderId="21" xfId="0" applyFont="1" applyBorder="1" applyAlignment="1" applyProtection="1">
      <alignment horizontal="center"/>
      <protection/>
    </xf>
    <xf numFmtId="0" fontId="1" fillId="0" borderId="22" xfId="0" applyFont="1" applyBorder="1" applyAlignment="1" applyProtection="1">
      <alignment/>
      <protection/>
    </xf>
    <xf numFmtId="0" fontId="40" fillId="0" borderId="0" xfId="0" applyFont="1" applyAlignment="1">
      <alignment/>
    </xf>
    <xf numFmtId="0" fontId="40" fillId="0" borderId="0" xfId="0" applyFont="1" applyAlignment="1">
      <alignment horizontal="left" vertical="center"/>
    </xf>
    <xf numFmtId="1" fontId="42" fillId="39" borderId="13" xfId="0" applyNumberFormat="1" applyFont="1" applyFill="1" applyBorder="1" applyAlignment="1">
      <alignment horizontal="center" vertical="center"/>
    </xf>
    <xf numFmtId="0" fontId="42" fillId="39" borderId="23" xfId="0" applyFont="1" applyFill="1" applyBorder="1" applyAlignment="1">
      <alignment horizontal="center" vertical="center" wrapText="1"/>
    </xf>
    <xf numFmtId="0" fontId="42" fillId="39" borderId="24" xfId="0" applyFont="1" applyFill="1" applyBorder="1" applyAlignment="1">
      <alignment horizontal="left" vertical="center" wrapText="1"/>
    </xf>
    <xf numFmtId="0" fontId="42" fillId="39" borderId="24" xfId="0" applyFont="1" applyFill="1" applyBorder="1" applyAlignment="1">
      <alignment horizontal="center" vertical="center" wrapText="1"/>
    </xf>
    <xf numFmtId="1" fontId="42" fillId="39" borderId="25" xfId="0" applyNumberFormat="1" applyFont="1" applyFill="1" applyBorder="1" applyAlignment="1">
      <alignment horizontal="center" vertical="center"/>
    </xf>
    <xf numFmtId="0" fontId="43" fillId="40" borderId="26" xfId="0" applyFont="1" applyFill="1" applyBorder="1" applyAlignment="1">
      <alignment horizontal="left" vertical="center"/>
    </xf>
    <xf numFmtId="0" fontId="43" fillId="40" borderId="27" xfId="0" applyFont="1" applyFill="1" applyBorder="1" applyAlignment="1">
      <alignment horizontal="left" vertical="center"/>
    </xf>
    <xf numFmtId="0" fontId="43" fillId="38" borderId="27" xfId="0" applyFont="1" applyFill="1" applyBorder="1" applyAlignment="1">
      <alignment horizontal="left" vertical="center"/>
    </xf>
    <xf numFmtId="0" fontId="43" fillId="38" borderId="28" xfId="0" applyFont="1" applyFill="1" applyBorder="1" applyAlignment="1">
      <alignment horizontal="left" vertical="center"/>
    </xf>
    <xf numFmtId="0" fontId="43" fillId="38" borderId="26" xfId="0" applyFont="1" applyFill="1" applyBorder="1" applyAlignment="1">
      <alignment horizontal="left" vertical="center"/>
    </xf>
    <xf numFmtId="0" fontId="43" fillId="0" borderId="0" xfId="0" applyFont="1" applyAlignment="1">
      <alignment horizontal="left" vertical="center"/>
    </xf>
    <xf numFmtId="170" fontId="43" fillId="0" borderId="0" xfId="63" applyFont="1" applyBorder="1" applyAlignment="1" applyProtection="1">
      <alignment horizontal="left" vertical="center"/>
      <protection/>
    </xf>
    <xf numFmtId="0" fontId="43" fillId="38" borderId="29" xfId="0" applyFont="1" applyFill="1" applyBorder="1" applyAlignment="1">
      <alignment horizontal="left" vertical="center"/>
    </xf>
    <xf numFmtId="0" fontId="43" fillId="38" borderId="30" xfId="0" applyFont="1" applyFill="1" applyBorder="1" applyAlignment="1">
      <alignment horizontal="left" vertical="center"/>
    </xf>
    <xf numFmtId="0" fontId="43" fillId="38" borderId="31" xfId="0" applyFont="1" applyFill="1" applyBorder="1" applyAlignment="1">
      <alignment horizontal="left" vertical="center"/>
    </xf>
    <xf numFmtId="0" fontId="43" fillId="40" borderId="30" xfId="0" applyFont="1" applyFill="1" applyBorder="1" applyAlignment="1">
      <alignment horizontal="left" vertical="center"/>
    </xf>
    <xf numFmtId="0" fontId="43" fillId="40" borderId="31" xfId="0" applyFont="1" applyFill="1" applyBorder="1" applyAlignment="1">
      <alignment horizontal="left" vertical="center"/>
    </xf>
    <xf numFmtId="0" fontId="31" fillId="38" borderId="29" xfId="0" applyFont="1" applyFill="1" applyBorder="1" applyAlignment="1">
      <alignment horizontal="left" vertical="center"/>
    </xf>
    <xf numFmtId="0" fontId="31" fillId="38" borderId="30" xfId="0" applyFont="1" applyFill="1" applyBorder="1" applyAlignment="1">
      <alignment horizontal="left" vertical="center"/>
    </xf>
    <xf numFmtId="0" fontId="31" fillId="40" borderId="30" xfId="0" applyFont="1" applyFill="1" applyBorder="1" applyAlignment="1">
      <alignment horizontal="left" vertical="center"/>
    </xf>
    <xf numFmtId="0" fontId="31" fillId="40" borderId="31" xfId="0" applyFont="1" applyFill="1" applyBorder="1" applyAlignment="1">
      <alignment horizontal="left" vertical="center"/>
    </xf>
    <xf numFmtId="0" fontId="31" fillId="40" borderId="29" xfId="0" applyFont="1" applyFill="1" applyBorder="1" applyAlignment="1">
      <alignment horizontal="left" vertical="center"/>
    </xf>
    <xf numFmtId="0" fontId="31" fillId="38" borderId="31" xfId="0" applyFont="1" applyFill="1" applyBorder="1" applyAlignment="1">
      <alignment horizontal="left" vertical="center"/>
    </xf>
    <xf numFmtId="0" fontId="43" fillId="38" borderId="0" xfId="0" applyFont="1" applyFill="1" applyAlignment="1">
      <alignment horizontal="left" vertical="center"/>
    </xf>
    <xf numFmtId="0" fontId="43" fillId="40" borderId="29" xfId="0" applyFont="1" applyFill="1" applyBorder="1" applyAlignment="1">
      <alignment horizontal="left" vertical="center"/>
    </xf>
    <xf numFmtId="0" fontId="40" fillId="0" borderId="0" xfId="0" applyFont="1" applyBorder="1" applyAlignment="1">
      <alignment horizontal="left" vertical="center"/>
    </xf>
    <xf numFmtId="1" fontId="46" fillId="0" borderId="0" xfId="0" applyNumberFormat="1" applyFont="1" applyBorder="1" applyAlignment="1">
      <alignment horizontal="right"/>
    </xf>
    <xf numFmtId="0" fontId="46" fillId="0" borderId="0" xfId="0" applyFont="1" applyBorder="1" applyAlignment="1">
      <alignment horizontal="center"/>
    </xf>
    <xf numFmtId="0" fontId="46" fillId="0" borderId="0" xfId="0" applyFont="1" applyBorder="1" applyAlignment="1">
      <alignment/>
    </xf>
    <xf numFmtId="170" fontId="0" fillId="0" borderId="0" xfId="63">
      <alignment/>
      <protection/>
    </xf>
    <xf numFmtId="0" fontId="31" fillId="41" borderId="14" xfId="44" applyFont="1" applyFill="1" applyBorder="1" applyAlignment="1">
      <alignment horizontal="center" vertical="center" wrapText="1"/>
      <protection/>
    </xf>
    <xf numFmtId="0" fontId="31" fillId="41" borderId="14" xfId="44" applyFont="1" applyFill="1" applyBorder="1" applyAlignment="1">
      <alignment horizontal="left" vertical="center" wrapText="1"/>
      <protection/>
    </xf>
    <xf numFmtId="170" fontId="31" fillId="41" borderId="14" xfId="63" applyFont="1" applyFill="1" applyBorder="1" applyAlignment="1" applyProtection="1">
      <alignment horizontal="center" vertical="center" wrapText="1"/>
      <protection/>
    </xf>
    <xf numFmtId="0" fontId="31" fillId="0" borderId="0" xfId="44" applyFont="1" applyAlignment="1">
      <alignment horizontal="center" vertical="center" wrapText="1"/>
      <protection/>
    </xf>
    <xf numFmtId="0" fontId="47" fillId="36" borderId="0" xfId="44" applyFont="1" applyFill="1" applyAlignment="1">
      <alignment horizontal="center" vertical="center"/>
      <protection/>
    </xf>
    <xf numFmtId="0" fontId="32" fillId="36" borderId="0" xfId="44" applyFont="1" applyFill="1" applyAlignment="1">
      <alignment horizontal="justify" vertical="center" wrapText="1"/>
      <protection/>
    </xf>
    <xf numFmtId="0" fontId="32" fillId="36" borderId="0" xfId="44" applyFont="1" applyFill="1" applyAlignment="1">
      <alignment horizontal="center" vertical="center" wrapText="1"/>
      <protection/>
    </xf>
    <xf numFmtId="170" fontId="32" fillId="36" borderId="0" xfId="63" applyFont="1" applyFill="1" applyBorder="1" applyAlignment="1" applyProtection="1">
      <alignment horizontal="justify" vertical="center" wrapText="1"/>
      <protection/>
    </xf>
    <xf numFmtId="0" fontId="48" fillId="36" borderId="0" xfId="44" applyFont="1" applyFill="1" applyAlignment="1">
      <alignment horizontal="left" vertical="center" wrapText="1"/>
      <protection/>
    </xf>
    <xf numFmtId="170" fontId="48" fillId="36" borderId="0" xfId="63" applyFont="1" applyFill="1" applyBorder="1" applyAlignment="1" applyProtection="1">
      <alignment horizontal="justify" vertical="center" wrapText="1"/>
      <protection/>
    </xf>
    <xf numFmtId="0" fontId="48" fillId="36" borderId="0" xfId="44" applyFont="1" applyFill="1" applyAlignment="1">
      <alignment horizontal="center" vertical="center" wrapText="1"/>
      <protection/>
    </xf>
    <xf numFmtId="170" fontId="48" fillId="36" borderId="0" xfId="63" applyFont="1" applyFill="1" applyBorder="1" applyAlignment="1" applyProtection="1">
      <alignment horizontal="center" vertical="center" wrapText="1"/>
      <protection/>
    </xf>
    <xf numFmtId="0" fontId="46" fillId="0" borderId="10" xfId="44" applyFont="1" applyBorder="1" applyAlignment="1">
      <alignment horizontal="center" vertical="center"/>
      <protection/>
    </xf>
    <xf numFmtId="0" fontId="46" fillId="0" borderId="11" xfId="44" applyFont="1" applyBorder="1" applyAlignment="1">
      <alignment horizontal="justify" vertical="center" wrapText="1"/>
      <protection/>
    </xf>
    <xf numFmtId="0" fontId="46" fillId="0" borderId="11" xfId="44" applyFont="1" applyBorder="1" applyAlignment="1">
      <alignment horizontal="center" vertical="center" wrapText="1"/>
      <protection/>
    </xf>
    <xf numFmtId="170" fontId="46" fillId="0" borderId="11" xfId="63" applyFont="1" applyBorder="1" applyAlignment="1" applyProtection="1">
      <alignment horizontal="justify" vertical="center" wrapText="1"/>
      <protection/>
    </xf>
    <xf numFmtId="170" fontId="46" fillId="0" borderId="11" xfId="63" applyFont="1" applyBorder="1" applyAlignment="1" applyProtection="1">
      <alignment horizontal="left" vertical="center" wrapText="1"/>
      <protection/>
    </xf>
    <xf numFmtId="170" fontId="46" fillId="0" borderId="11" xfId="63" applyFont="1" applyBorder="1" applyAlignment="1" applyProtection="1">
      <alignment horizontal="center" vertical="center" wrapText="1"/>
      <protection/>
    </xf>
    <xf numFmtId="170" fontId="46" fillId="0" borderId="12" xfId="63" applyFont="1" applyBorder="1" applyAlignment="1" applyProtection="1">
      <alignment horizontal="center" vertical="center" wrapText="1"/>
      <protection/>
    </xf>
    <xf numFmtId="0" fontId="46" fillId="0" borderId="0" xfId="44" applyFont="1" applyAlignment="1">
      <alignment vertical="center"/>
      <protection/>
    </xf>
    <xf numFmtId="0" fontId="46" fillId="0" borderId="32" xfId="44" applyFont="1" applyBorder="1" applyAlignment="1">
      <alignment horizontal="center" vertical="center"/>
      <protection/>
    </xf>
    <xf numFmtId="0" fontId="46" fillId="0" borderId="13" xfId="44" applyFont="1" applyBorder="1" applyAlignment="1">
      <alignment horizontal="justify" vertical="center" wrapText="1"/>
      <protection/>
    </xf>
    <xf numFmtId="0" fontId="46" fillId="0" borderId="13" xfId="44" applyFont="1" applyBorder="1" applyAlignment="1">
      <alignment horizontal="center" vertical="center" wrapText="1"/>
      <protection/>
    </xf>
    <xf numFmtId="170" fontId="46" fillId="0" borderId="13" xfId="63" applyFont="1" applyBorder="1" applyAlignment="1" applyProtection="1">
      <alignment horizontal="justify" vertical="center" wrapText="1"/>
      <protection/>
    </xf>
    <xf numFmtId="170" fontId="46" fillId="0" borderId="13" xfId="63" applyFont="1" applyBorder="1" applyAlignment="1" applyProtection="1">
      <alignment horizontal="left" vertical="center" wrapText="1"/>
      <protection/>
    </xf>
    <xf numFmtId="170" fontId="46" fillId="0" borderId="13" xfId="63" applyFont="1" applyBorder="1" applyAlignment="1" applyProtection="1">
      <alignment horizontal="center" vertical="center" wrapText="1"/>
      <protection/>
    </xf>
    <xf numFmtId="170" fontId="46" fillId="0" borderId="33" xfId="63" applyFont="1" applyBorder="1" applyAlignment="1" applyProtection="1">
      <alignment horizontal="center" vertical="center" wrapText="1"/>
      <protection/>
    </xf>
    <xf numFmtId="0" fontId="49" fillId="0" borderId="32" xfId="44" applyFont="1" applyBorder="1" applyAlignment="1">
      <alignment horizontal="center" vertical="center"/>
      <protection/>
    </xf>
    <xf numFmtId="0" fontId="49" fillId="0" borderId="13" xfId="44" applyFont="1" applyBorder="1" applyAlignment="1">
      <alignment horizontal="justify" vertical="center" wrapText="1"/>
      <protection/>
    </xf>
    <xf numFmtId="0" fontId="49" fillId="0" borderId="13" xfId="44" applyFont="1" applyBorder="1" applyAlignment="1">
      <alignment horizontal="center" vertical="center" wrapText="1"/>
      <protection/>
    </xf>
    <xf numFmtId="170" fontId="49" fillId="0" borderId="13" xfId="63" applyFont="1" applyBorder="1" applyAlignment="1" applyProtection="1">
      <alignment horizontal="justify" vertical="center" wrapText="1"/>
      <protection/>
    </xf>
    <xf numFmtId="0" fontId="49" fillId="0" borderId="0" xfId="44" applyFont="1" applyAlignment="1">
      <alignment vertical="center"/>
      <protection/>
    </xf>
    <xf numFmtId="0" fontId="32" fillId="0" borderId="0" xfId="44" applyFont="1" applyAlignment="1">
      <alignment vertical="center"/>
      <protection/>
    </xf>
    <xf numFmtId="0" fontId="47" fillId="36" borderId="0" xfId="44" applyFont="1" applyFill="1" applyAlignment="1">
      <alignment horizontal="left" vertical="center"/>
      <protection/>
    </xf>
    <xf numFmtId="0" fontId="50" fillId="38" borderId="0" xfId="0" applyFont="1" applyFill="1" applyAlignment="1" applyProtection="1">
      <alignment horizontal="left" vertical="center"/>
      <protection/>
    </xf>
    <xf numFmtId="0" fontId="51" fillId="38" borderId="0" xfId="0" applyFont="1" applyFill="1" applyAlignment="1" applyProtection="1">
      <alignment horizontal="left" vertical="center"/>
      <protection/>
    </xf>
    <xf numFmtId="0" fontId="0" fillId="0" borderId="0" xfId="44" applyAlignment="1" applyProtection="1">
      <alignment horizontal="left" vertical="center"/>
      <protection/>
    </xf>
    <xf numFmtId="0" fontId="51" fillId="38" borderId="0" xfId="0" applyFont="1" applyFill="1" applyAlignment="1" applyProtection="1">
      <alignment horizontal="center" vertical="center"/>
      <protection/>
    </xf>
    <xf numFmtId="0" fontId="51" fillId="38" borderId="0" xfId="0" applyFont="1" applyFill="1" applyAlignment="1" applyProtection="1">
      <alignment vertical="center"/>
      <protection/>
    </xf>
    <xf numFmtId="0" fontId="52" fillId="38" borderId="19" xfId="0" applyFont="1" applyFill="1" applyBorder="1" applyAlignment="1" applyProtection="1">
      <alignment horizontal="left" vertical="center"/>
      <protection/>
    </xf>
    <xf numFmtId="0" fontId="51" fillId="38" borderId="19" xfId="0" applyFont="1" applyFill="1" applyBorder="1" applyAlignment="1" applyProtection="1">
      <alignment horizontal="left" vertical="center"/>
      <protection/>
    </xf>
    <xf numFmtId="0" fontId="52" fillId="38" borderId="0" xfId="0" applyFont="1" applyFill="1" applyBorder="1" applyAlignment="1" applyProtection="1">
      <alignment horizontal="left" vertical="center"/>
      <protection/>
    </xf>
    <xf numFmtId="0" fontId="51" fillId="38" borderId="0" xfId="0" applyFont="1" applyFill="1" applyBorder="1" applyAlignment="1" applyProtection="1">
      <alignment horizontal="left" vertical="center"/>
      <protection/>
    </xf>
    <xf numFmtId="0" fontId="53" fillId="38" borderId="19" xfId="0" applyFont="1" applyFill="1" applyBorder="1" applyAlignment="1" applyProtection="1">
      <alignment horizontal="left" vertical="center"/>
      <protection/>
    </xf>
    <xf numFmtId="0" fontId="51" fillId="38" borderId="0" xfId="0" applyFont="1" applyFill="1" applyBorder="1" applyAlignment="1" applyProtection="1">
      <alignment horizontal="center" vertical="center"/>
      <protection/>
    </xf>
    <xf numFmtId="10" fontId="51" fillId="36" borderId="0" xfId="0" applyNumberFormat="1" applyFont="1" applyFill="1" applyBorder="1" applyAlignment="1" applyProtection="1">
      <alignment vertical="center"/>
      <protection locked="0"/>
    </xf>
    <xf numFmtId="10" fontId="51" fillId="38" borderId="0" xfId="0" applyNumberFormat="1" applyFont="1" applyFill="1" applyBorder="1" applyAlignment="1" applyProtection="1">
      <alignment vertical="center"/>
      <protection/>
    </xf>
    <xf numFmtId="0" fontId="51" fillId="36" borderId="0" xfId="0" applyFont="1" applyFill="1" applyAlignment="1" applyProtection="1">
      <alignment horizontal="center" vertical="center"/>
      <protection locked="0"/>
    </xf>
    <xf numFmtId="172" fontId="51" fillId="36" borderId="0" xfId="0" applyNumberFormat="1" applyFont="1" applyFill="1" applyAlignment="1" applyProtection="1">
      <alignment horizontal="center" vertical="center"/>
      <protection locked="0"/>
    </xf>
    <xf numFmtId="172" fontId="51" fillId="38" borderId="0" xfId="0" applyNumberFormat="1" applyFont="1" applyFill="1" applyAlignment="1" applyProtection="1">
      <alignment vertical="center"/>
      <protection locked="0"/>
    </xf>
    <xf numFmtId="172" fontId="51" fillId="38" borderId="0" xfId="0" applyNumberFormat="1" applyFont="1" applyFill="1" applyAlignment="1" applyProtection="1">
      <alignment horizontal="left" vertical="center"/>
      <protection/>
    </xf>
    <xf numFmtId="170" fontId="51" fillId="38" borderId="0" xfId="63" applyFont="1" applyFill="1" applyBorder="1" applyAlignment="1" applyProtection="1">
      <alignment vertical="center"/>
      <protection locked="0"/>
    </xf>
    <xf numFmtId="0" fontId="46" fillId="38" borderId="0" xfId="0" applyFont="1" applyFill="1" applyAlignment="1" applyProtection="1">
      <alignment vertical="center"/>
      <protection/>
    </xf>
    <xf numFmtId="176" fontId="51" fillId="38" borderId="0" xfId="0" applyNumberFormat="1" applyFont="1" applyFill="1" applyAlignment="1" applyProtection="1">
      <alignment horizontal="left" vertical="center"/>
      <protection/>
    </xf>
    <xf numFmtId="0" fontId="51" fillId="38" borderId="0" xfId="0" applyFont="1" applyFill="1" applyAlignment="1" applyProtection="1">
      <alignment horizontal="left" vertical="center"/>
      <protection locked="0"/>
    </xf>
    <xf numFmtId="0" fontId="51" fillId="38" borderId="0" xfId="0" applyFont="1" applyFill="1" applyAlignment="1" applyProtection="1">
      <alignment horizontal="center" vertical="center"/>
      <protection locked="0"/>
    </xf>
    <xf numFmtId="176" fontId="51" fillId="38" borderId="0" xfId="0" applyNumberFormat="1" applyFont="1" applyFill="1" applyAlignment="1" applyProtection="1">
      <alignment horizontal="left" vertical="center"/>
      <protection locked="0"/>
    </xf>
    <xf numFmtId="0" fontId="51" fillId="38" borderId="0" xfId="0" applyFont="1" applyFill="1" applyAlignment="1" applyProtection="1">
      <alignment vertical="center"/>
      <protection locked="0"/>
    </xf>
    <xf numFmtId="0" fontId="0" fillId="38" borderId="0" xfId="44" applyFill="1" applyAlignment="1" applyProtection="1">
      <alignment horizontal="center" vertical="center"/>
      <protection locked="0"/>
    </xf>
    <xf numFmtId="0" fontId="0" fillId="38" borderId="0" xfId="44" applyFill="1" applyAlignment="1" applyProtection="1">
      <alignment vertical="center"/>
      <protection locked="0"/>
    </xf>
    <xf numFmtId="0" fontId="0" fillId="38" borderId="0" xfId="44" applyFill="1" applyAlignment="1" applyProtection="1">
      <alignment vertical="center"/>
      <protection/>
    </xf>
    <xf numFmtId="0" fontId="0" fillId="38" borderId="0" xfId="44" applyFill="1" applyAlignment="1" applyProtection="1">
      <alignment horizontal="center" vertical="center"/>
      <protection/>
    </xf>
    <xf numFmtId="0" fontId="41" fillId="0" borderId="0" xfId="44" applyFont="1" applyAlignment="1">
      <alignment vertical="center"/>
      <protection/>
    </xf>
    <xf numFmtId="0" fontId="47" fillId="0" borderId="0" xfId="44" applyFont="1" applyAlignment="1">
      <alignment horizontal="center" vertical="center"/>
      <protection/>
    </xf>
    <xf numFmtId="0" fontId="47" fillId="0" borderId="0" xfId="44" applyFont="1" applyAlignment="1">
      <alignment horizontal="left" vertical="center"/>
      <protection/>
    </xf>
    <xf numFmtId="0" fontId="0" fillId="0" borderId="0" xfId="44" applyAlignment="1">
      <alignment horizontal="center" vertical="center"/>
      <protection/>
    </xf>
    <xf numFmtId="0" fontId="34" fillId="39" borderId="0" xfId="44" applyFont="1" applyFill="1" applyAlignment="1">
      <alignment horizontal="center" vertical="center" wrapText="1"/>
      <protection/>
    </xf>
    <xf numFmtId="0" fontId="0" fillId="0" borderId="0" xfId="44" applyAlignment="1">
      <alignment horizontal="center" vertical="center" wrapText="1"/>
      <protection/>
    </xf>
    <xf numFmtId="0" fontId="0" fillId="0" borderId="34" xfId="44" applyFont="1" applyBorder="1" applyAlignment="1">
      <alignment horizontal="center" vertical="center"/>
      <protection/>
    </xf>
    <xf numFmtId="0" fontId="0" fillId="0" borderId="34" xfId="44" applyFont="1" applyBorder="1" applyAlignment="1">
      <alignment vertical="center"/>
      <protection/>
    </xf>
    <xf numFmtId="2" fontId="0" fillId="0" borderId="34" xfId="44" applyNumberFormat="1" applyBorder="1" applyAlignment="1">
      <alignment horizontal="center" vertical="center"/>
      <protection/>
    </xf>
    <xf numFmtId="0" fontId="0" fillId="0" borderId="25" xfId="44" applyFont="1" applyBorder="1" applyAlignment="1">
      <alignment horizontal="center" vertical="center"/>
      <protection/>
    </xf>
    <xf numFmtId="0" fontId="0" fillId="0" borderId="25" xfId="44" applyFont="1" applyBorder="1" applyAlignment="1">
      <alignment vertical="center"/>
      <protection/>
    </xf>
    <xf numFmtId="2" fontId="0" fillId="0" borderId="25" xfId="44" applyNumberFormat="1" applyBorder="1" applyAlignment="1">
      <alignment horizontal="center" vertical="center"/>
      <protection/>
    </xf>
    <xf numFmtId="0" fontId="0" fillId="0" borderId="24" xfId="44" applyFont="1" applyBorder="1" applyAlignment="1">
      <alignment horizontal="center" vertical="center"/>
      <protection/>
    </xf>
    <xf numFmtId="0" fontId="0" fillId="0" borderId="24" xfId="44" applyFont="1" applyBorder="1" applyAlignment="1">
      <alignment vertical="center"/>
      <protection/>
    </xf>
    <xf numFmtId="2" fontId="0" fillId="0" borderId="24" xfId="44" applyNumberFormat="1" applyBorder="1" applyAlignment="1">
      <alignment horizontal="center" vertical="center"/>
      <protection/>
    </xf>
    <xf numFmtId="0" fontId="54" fillId="42" borderId="0" xfId="44" applyFont="1" applyFill="1" applyAlignment="1">
      <alignment horizontal="center" vertical="center"/>
      <protection/>
    </xf>
    <xf numFmtId="0" fontId="54" fillId="42" borderId="0" xfId="44" applyFont="1" applyFill="1" applyAlignment="1">
      <alignment vertical="center"/>
      <protection/>
    </xf>
    <xf numFmtId="2" fontId="54" fillId="42" borderId="0" xfId="44" applyNumberFormat="1" applyFont="1" applyFill="1" applyAlignment="1">
      <alignment horizontal="center" vertical="center"/>
      <protection/>
    </xf>
    <xf numFmtId="0" fontId="0" fillId="0" borderId="24" xfId="44" applyBorder="1" applyAlignment="1">
      <alignment horizontal="justify" vertical="center" wrapText="1"/>
      <protection/>
    </xf>
    <xf numFmtId="0" fontId="34" fillId="39" borderId="0" xfId="44" applyFont="1" applyFill="1" applyAlignment="1">
      <alignment vertical="center"/>
      <protection/>
    </xf>
    <xf numFmtId="2" fontId="34" fillId="39" borderId="0" xfId="44" applyNumberFormat="1" applyFont="1" applyFill="1" applyAlignment="1">
      <alignment horizontal="center" vertical="center"/>
      <protection/>
    </xf>
    <xf numFmtId="0" fontId="55" fillId="33" borderId="10" xfId="44" applyFont="1" applyFill="1" applyBorder="1" applyAlignment="1" applyProtection="1">
      <alignment horizontal="center" vertical="center"/>
      <protection/>
    </xf>
    <xf numFmtId="0" fontId="55" fillId="33" borderId="11" xfId="44" applyFont="1" applyFill="1" applyBorder="1" applyAlignment="1" applyProtection="1">
      <alignment horizontal="center" vertical="center"/>
      <protection/>
    </xf>
    <xf numFmtId="0" fontId="55" fillId="33" borderId="11" xfId="44" applyFont="1" applyFill="1" applyBorder="1" applyAlignment="1" applyProtection="1">
      <alignment horizontal="justify" vertical="center" wrapText="1"/>
      <protection/>
    </xf>
    <xf numFmtId="0" fontId="41" fillId="35" borderId="32" xfId="44" applyFont="1" applyFill="1" applyBorder="1" applyAlignment="1" applyProtection="1">
      <alignment horizontal="center" vertical="center"/>
      <protection/>
    </xf>
    <xf numFmtId="0" fontId="41" fillId="35" borderId="13" xfId="44" applyFont="1" applyFill="1" applyBorder="1" applyAlignment="1" applyProtection="1">
      <alignment horizontal="center" vertical="center"/>
      <protection/>
    </xf>
    <xf numFmtId="0" fontId="41" fillId="35" borderId="13" xfId="44" applyFont="1" applyFill="1" applyBorder="1" applyAlignment="1" applyProtection="1">
      <alignment horizontal="justify" vertical="center" wrapText="1"/>
      <protection/>
    </xf>
    <xf numFmtId="0" fontId="56" fillId="36" borderId="13" xfId="44" applyFont="1" applyFill="1" applyBorder="1" applyAlignment="1" applyProtection="1">
      <alignment horizontal="center" vertical="center" wrapText="1"/>
      <protection locked="0"/>
    </xf>
    <xf numFmtId="0" fontId="56" fillId="36" borderId="13" xfId="44" applyFont="1" applyFill="1" applyBorder="1" applyAlignment="1" applyProtection="1">
      <alignment horizontal="justify" vertical="center" wrapText="1"/>
      <protection locked="0"/>
    </xf>
    <xf numFmtId="0" fontId="43" fillId="43" borderId="32" xfId="44" applyFont="1" applyFill="1" applyBorder="1" applyAlignment="1" applyProtection="1">
      <alignment horizontal="center" vertical="center"/>
      <protection/>
    </xf>
    <xf numFmtId="0" fontId="43" fillId="43" borderId="13" xfId="44" applyFont="1" applyFill="1" applyBorder="1" applyAlignment="1" applyProtection="1">
      <alignment horizontal="center" vertical="center"/>
      <protection/>
    </xf>
    <xf numFmtId="0" fontId="43" fillId="0" borderId="13" xfId="44" applyFont="1" applyBorder="1" applyAlignment="1" applyProtection="1">
      <alignment horizontal="justify" vertical="center" wrapText="1"/>
      <protection/>
    </xf>
    <xf numFmtId="0" fontId="43" fillId="0" borderId="13" xfId="44" applyFont="1" applyBorder="1" applyAlignment="1" applyProtection="1">
      <alignment horizontal="center" vertical="center" wrapText="1"/>
      <protection/>
    </xf>
    <xf numFmtId="0" fontId="55" fillId="33" borderId="32" xfId="44" applyFont="1" applyFill="1" applyBorder="1" applyAlignment="1" applyProtection="1">
      <alignment horizontal="center" vertical="center"/>
      <protection/>
    </xf>
    <xf numFmtId="0" fontId="55" fillId="33" borderId="13" xfId="44" applyFont="1" applyFill="1" applyBorder="1" applyAlignment="1" applyProtection="1">
      <alignment horizontal="center" vertical="center"/>
      <protection/>
    </xf>
    <xf numFmtId="0" fontId="55" fillId="33" borderId="13" xfId="44" applyFont="1" applyFill="1" applyBorder="1" applyAlignment="1" applyProtection="1">
      <alignment horizontal="justify" vertical="center" wrapText="1"/>
      <protection/>
    </xf>
    <xf numFmtId="3" fontId="43" fillId="43" borderId="13" xfId="44" applyNumberFormat="1" applyFont="1" applyFill="1" applyBorder="1" applyAlignment="1" applyProtection="1">
      <alignment horizontal="center" vertical="center"/>
      <protection/>
    </xf>
    <xf numFmtId="0" fontId="41" fillId="35" borderId="13" xfId="44" applyFont="1" applyFill="1" applyBorder="1" applyAlignment="1" applyProtection="1">
      <alignment horizontal="justify" vertical="center"/>
      <protection/>
    </xf>
    <xf numFmtId="0" fontId="56" fillId="36" borderId="32" xfId="44" applyFont="1" applyFill="1" applyBorder="1" applyAlignment="1" applyProtection="1">
      <alignment horizontal="center" vertical="center" wrapText="1"/>
      <protection locked="0"/>
    </xf>
    <xf numFmtId="0" fontId="43" fillId="43" borderId="35" xfId="44" applyFont="1" applyFill="1" applyBorder="1" applyAlignment="1" applyProtection="1">
      <alignment horizontal="center" vertical="center"/>
      <protection/>
    </xf>
    <xf numFmtId="0" fontId="43" fillId="43" borderId="36" xfId="44" applyFont="1" applyFill="1" applyBorder="1" applyAlignment="1" applyProtection="1">
      <alignment horizontal="center" vertical="center"/>
      <protection/>
    </xf>
    <xf numFmtId="0" fontId="43" fillId="0" borderId="36" xfId="44" applyFont="1" applyBorder="1" applyAlignment="1" applyProtection="1">
      <alignment horizontal="justify" vertical="center" wrapText="1"/>
      <protection/>
    </xf>
    <xf numFmtId="0" fontId="43" fillId="0" borderId="36" xfId="44" applyFont="1" applyBorder="1" applyAlignment="1" applyProtection="1">
      <alignment horizontal="center" vertical="center" wrapText="1"/>
      <protection/>
    </xf>
    <xf numFmtId="0" fontId="31" fillId="0" borderId="13" xfId="44" applyFont="1" applyBorder="1" applyAlignment="1" applyProtection="1">
      <alignment horizontal="justify" vertical="center" wrapText="1"/>
      <protection/>
    </xf>
    <xf numFmtId="0" fontId="57" fillId="44" borderId="37" xfId="44" applyFont="1" applyFill="1" applyBorder="1" applyAlignment="1">
      <alignment horizontal="center" vertical="center" wrapText="1"/>
      <protection/>
    </xf>
    <xf numFmtId="0" fontId="57" fillId="44" borderId="38" xfId="44" applyFont="1" applyFill="1" applyBorder="1" applyAlignment="1">
      <alignment horizontal="center" vertical="center" wrapText="1"/>
      <protection/>
    </xf>
    <xf numFmtId="0" fontId="57" fillId="44" borderId="39" xfId="44" applyFont="1" applyFill="1" applyBorder="1" applyAlignment="1">
      <alignment horizontal="center" vertical="center" wrapText="1"/>
      <protection/>
    </xf>
    <xf numFmtId="0" fontId="0" fillId="0" borderId="38" xfId="44" applyBorder="1">
      <alignment/>
      <protection/>
    </xf>
    <xf numFmtId="0" fontId="0" fillId="0" borderId="40" xfId="44" applyBorder="1">
      <alignment/>
      <protection/>
    </xf>
    <xf numFmtId="0" fontId="58" fillId="45" borderId="41" xfId="44" applyFont="1" applyFill="1" applyBorder="1" applyAlignment="1">
      <alignment vertical="center" wrapText="1"/>
      <protection/>
    </xf>
    <xf numFmtId="0" fontId="26" fillId="45" borderId="42" xfId="44" applyFont="1" applyFill="1" applyBorder="1" applyAlignment="1">
      <alignment horizontal="center" vertical="center" wrapText="1"/>
      <protection/>
    </xf>
    <xf numFmtId="177" fontId="26" fillId="45" borderId="43" xfId="44" applyNumberFormat="1" applyFont="1" applyFill="1" applyBorder="1" applyAlignment="1">
      <alignment horizontal="center" vertical="center" wrapText="1"/>
      <protection/>
    </xf>
    <xf numFmtId="0" fontId="0" fillId="0" borderId="0" xfId="44" applyBorder="1">
      <alignment/>
      <protection/>
    </xf>
    <xf numFmtId="0" fontId="0" fillId="0" borderId="44" xfId="44" applyBorder="1">
      <alignment/>
      <protection/>
    </xf>
    <xf numFmtId="0" fontId="0" fillId="0" borderId="45" xfId="44" applyBorder="1">
      <alignment/>
      <protection/>
    </xf>
    <xf numFmtId="0" fontId="57" fillId="44" borderId="46" xfId="44" applyFont="1" applyFill="1" applyBorder="1" applyAlignment="1">
      <alignment horizontal="center" vertical="center" wrapText="1"/>
      <protection/>
    </xf>
    <xf numFmtId="0" fontId="57" fillId="44" borderId="47" xfId="44" applyFont="1" applyFill="1" applyBorder="1" applyAlignment="1">
      <alignment horizontal="center" vertical="center" wrapText="1"/>
      <protection/>
    </xf>
    <xf numFmtId="0" fontId="57" fillId="44" borderId="48" xfId="44" applyFont="1" applyFill="1" applyBorder="1" applyAlignment="1">
      <alignment horizontal="center" vertical="center" wrapText="1"/>
      <protection/>
    </xf>
    <xf numFmtId="0" fontId="26" fillId="45" borderId="41" xfId="44" applyFont="1" applyFill="1" applyBorder="1" applyAlignment="1">
      <alignment vertical="center" wrapText="1"/>
      <protection/>
    </xf>
    <xf numFmtId="0" fontId="26" fillId="45" borderId="42" xfId="44" applyFont="1" applyFill="1" applyBorder="1" applyAlignment="1">
      <alignment horizontal="left" vertical="center" wrapText="1"/>
      <protection/>
    </xf>
    <xf numFmtId="0" fontId="26" fillId="45" borderId="49" xfId="44" applyFont="1" applyFill="1" applyBorder="1" applyAlignment="1">
      <alignment horizontal="center" vertical="center" wrapText="1"/>
      <protection/>
    </xf>
    <xf numFmtId="0" fontId="57" fillId="44" borderId="45" xfId="44" applyFont="1" applyFill="1" applyBorder="1" applyAlignment="1">
      <alignment vertical="center" wrapText="1"/>
      <protection/>
    </xf>
    <xf numFmtId="0" fontId="58" fillId="38" borderId="0" xfId="44" applyFont="1" applyFill="1" applyBorder="1" applyAlignment="1">
      <alignment horizontal="left" vertical="center" wrapText="1"/>
      <protection/>
    </xf>
    <xf numFmtId="0" fontId="57" fillId="44" borderId="0" xfId="44" applyFont="1" applyFill="1" applyBorder="1" applyAlignment="1">
      <alignment vertical="center" wrapText="1"/>
      <protection/>
    </xf>
    <xf numFmtId="0" fontId="58" fillId="38" borderId="44" xfId="44" applyFont="1" applyFill="1" applyBorder="1" applyAlignment="1">
      <alignment horizontal="left" vertical="center" wrapText="1"/>
      <protection/>
    </xf>
    <xf numFmtId="0" fontId="58" fillId="38" borderId="50" xfId="44" applyFont="1" applyFill="1" applyBorder="1" applyAlignment="1">
      <alignment vertical="center" wrapText="1"/>
      <protection/>
    </xf>
    <xf numFmtId="0" fontId="58" fillId="38" borderId="51" xfId="44" applyFont="1" applyFill="1" applyBorder="1" applyAlignment="1">
      <alignment vertical="center" wrapText="1"/>
      <protection/>
    </xf>
    <xf numFmtId="0" fontId="0" fillId="0" borderId="51" xfId="44" applyBorder="1">
      <alignment/>
      <protection/>
    </xf>
    <xf numFmtId="0" fontId="0" fillId="0" borderId="52" xfId="44" applyBorder="1">
      <alignment/>
      <protection/>
    </xf>
    <xf numFmtId="0" fontId="26" fillId="45" borderId="45" xfId="44" applyFont="1" applyFill="1" applyBorder="1" applyAlignment="1">
      <alignment vertical="center" wrapText="1"/>
      <protection/>
    </xf>
    <xf numFmtId="0" fontId="26" fillId="45" borderId="0" xfId="44" applyFont="1" applyFill="1" applyBorder="1" applyAlignment="1">
      <alignment horizontal="left" vertical="center" wrapText="1"/>
      <protection/>
    </xf>
    <xf numFmtId="0" fontId="26" fillId="45" borderId="0" xfId="44" applyFont="1" applyFill="1" applyBorder="1" applyAlignment="1">
      <alignment horizontal="center" vertical="center" wrapText="1"/>
      <protection/>
    </xf>
    <xf numFmtId="0" fontId="26" fillId="45" borderId="44" xfId="44" applyFont="1" applyFill="1" applyBorder="1" applyAlignment="1">
      <alignment horizontal="center" vertical="center" wrapText="1"/>
      <protection/>
    </xf>
    <xf numFmtId="0" fontId="26" fillId="38" borderId="45" xfId="44" applyFont="1" applyFill="1" applyBorder="1" applyAlignment="1">
      <alignment vertical="center" wrapText="1"/>
      <protection/>
    </xf>
    <xf numFmtId="0" fontId="26" fillId="38" borderId="0" xfId="44" applyFont="1" applyFill="1" applyBorder="1" applyAlignment="1">
      <alignment horizontal="left" vertical="center" wrapText="1"/>
      <protection/>
    </xf>
    <xf numFmtId="0" fontId="26" fillId="38" borderId="0" xfId="44" applyFont="1" applyFill="1" applyBorder="1" applyAlignment="1">
      <alignment horizontal="center" vertical="center" wrapText="1"/>
      <protection/>
    </xf>
    <xf numFmtId="0" fontId="26" fillId="38" borderId="44" xfId="44" applyFont="1" applyFill="1" applyBorder="1" applyAlignment="1">
      <alignment horizontal="center" vertical="center" wrapText="1"/>
      <protection/>
    </xf>
    <xf numFmtId="0" fontId="26" fillId="38" borderId="41" xfId="44" applyFont="1" applyFill="1" applyBorder="1" applyAlignment="1">
      <alignment vertical="center" wrapText="1"/>
      <protection/>
    </xf>
    <xf numFmtId="0" fontId="26" fillId="38" borderId="42" xfId="44" applyFont="1" applyFill="1" applyBorder="1" applyAlignment="1">
      <alignment horizontal="left" vertical="center" wrapText="1"/>
      <protection/>
    </xf>
    <xf numFmtId="0" fontId="26" fillId="38" borderId="42" xfId="44" applyFont="1" applyFill="1" applyBorder="1" applyAlignment="1">
      <alignment horizontal="center" vertical="center" wrapText="1"/>
      <protection/>
    </xf>
    <xf numFmtId="0" fontId="26" fillId="38" borderId="49" xfId="44" applyFont="1" applyFill="1" applyBorder="1" applyAlignment="1">
      <alignment horizontal="center" vertical="center" wrapText="1"/>
      <protection/>
    </xf>
    <xf numFmtId="0" fontId="57" fillId="44" borderId="53" xfId="44" applyFont="1" applyFill="1" applyBorder="1" applyAlignment="1">
      <alignment horizontal="center" vertical="center" wrapText="1"/>
      <protection/>
    </xf>
    <xf numFmtId="0" fontId="57" fillId="44" borderId="54" xfId="44" applyFont="1" applyFill="1" applyBorder="1" applyAlignment="1">
      <alignment horizontal="center" vertical="center" wrapText="1"/>
      <protection/>
    </xf>
    <xf numFmtId="0" fontId="58" fillId="45" borderId="55" xfId="44" applyFont="1" applyFill="1" applyBorder="1" applyAlignment="1">
      <alignment vertical="center" wrapText="1"/>
      <protection/>
    </xf>
    <xf numFmtId="0" fontId="26" fillId="45" borderId="56" xfId="44" applyFont="1" applyFill="1" applyBorder="1" applyAlignment="1">
      <alignment vertical="center" wrapText="1"/>
      <protection/>
    </xf>
    <xf numFmtId="0" fontId="26" fillId="45" borderId="0" xfId="44" applyFont="1" applyFill="1" applyAlignment="1">
      <alignment horizontal="left" vertical="center" wrapText="1"/>
      <protection/>
    </xf>
    <xf numFmtId="0" fontId="26" fillId="45" borderId="0" xfId="44" applyFont="1" applyFill="1" applyAlignment="1">
      <alignment horizontal="center" vertical="center" wrapText="1"/>
      <protection/>
    </xf>
    <xf numFmtId="0" fontId="26" fillId="45" borderId="57" xfId="44" applyFont="1" applyFill="1" applyBorder="1" applyAlignment="1">
      <alignment horizontal="center" vertical="center" wrapText="1"/>
      <protection/>
    </xf>
    <xf numFmtId="0" fontId="26" fillId="38" borderId="56" xfId="44" applyFont="1" applyFill="1" applyBorder="1" applyAlignment="1">
      <alignment vertical="center" wrapText="1"/>
      <protection/>
    </xf>
    <xf numFmtId="0" fontId="26" fillId="38" borderId="0" xfId="44" applyFont="1" applyFill="1" applyAlignment="1">
      <alignment horizontal="left" vertical="center" wrapText="1"/>
      <protection/>
    </xf>
    <xf numFmtId="0" fontId="26" fillId="38" borderId="0" xfId="44" applyFont="1" applyFill="1" applyAlignment="1">
      <alignment horizontal="center" vertical="center" wrapText="1"/>
      <protection/>
    </xf>
    <xf numFmtId="0" fontId="26" fillId="38" borderId="57" xfId="44" applyFont="1" applyFill="1" applyBorder="1" applyAlignment="1">
      <alignment horizontal="center" vertical="center" wrapText="1"/>
      <protection/>
    </xf>
    <xf numFmtId="0" fontId="26" fillId="38" borderId="55" xfId="44" applyFont="1" applyFill="1" applyBorder="1" applyAlignment="1">
      <alignment vertical="center" wrapText="1"/>
      <protection/>
    </xf>
    <xf numFmtId="0" fontId="26" fillId="38" borderId="43" xfId="44" applyFont="1" applyFill="1" applyBorder="1" applyAlignment="1">
      <alignment horizontal="center" vertical="center" wrapText="1"/>
      <protection/>
    </xf>
    <xf numFmtId="0" fontId="57" fillId="44" borderId="0" xfId="44" applyFont="1" applyFill="1" applyAlignment="1">
      <alignment vertical="center" wrapText="1"/>
      <protection/>
    </xf>
    <xf numFmtId="0" fontId="58" fillId="38" borderId="0" xfId="44" applyFont="1" applyFill="1" applyAlignment="1">
      <alignment horizontal="left" vertical="center" wrapText="1"/>
      <protection/>
    </xf>
    <xf numFmtId="0" fontId="26" fillId="45" borderId="55" xfId="44" applyFont="1" applyFill="1" applyBorder="1" applyAlignment="1">
      <alignment vertical="center" wrapText="1"/>
      <protection/>
    </xf>
    <xf numFmtId="0" fontId="26" fillId="45" borderId="43" xfId="44" applyFont="1" applyFill="1" applyBorder="1" applyAlignment="1">
      <alignment horizontal="center" vertical="center" wrapText="1"/>
      <protection/>
    </xf>
    <xf numFmtId="0" fontId="59" fillId="0" borderId="0" xfId="44" applyFont="1">
      <alignment/>
      <protection/>
    </xf>
    <xf numFmtId="0" fontId="0" fillId="0" borderId="38" xfId="44" applyFont="1" applyBorder="1" applyAlignment="1">
      <alignment vertical="center"/>
      <protection/>
    </xf>
    <xf numFmtId="0" fontId="0" fillId="0" borderId="40" xfId="44" applyFont="1" applyBorder="1" applyAlignment="1">
      <alignment vertical="center"/>
      <protection/>
    </xf>
    <xf numFmtId="0" fontId="0" fillId="0" borderId="44" xfId="44" applyFont="1" applyBorder="1" applyAlignment="1">
      <alignment vertical="center"/>
      <protection/>
    </xf>
    <xf numFmtId="0" fontId="0" fillId="0" borderId="45" xfId="44" applyFont="1" applyBorder="1" applyAlignment="1">
      <alignment vertical="center"/>
      <protection/>
    </xf>
    <xf numFmtId="0" fontId="26" fillId="45" borderId="41" xfId="44" applyFont="1" applyFill="1" applyBorder="1" applyAlignment="1">
      <alignment horizontal="right" vertical="center" wrapText="1"/>
      <protection/>
    </xf>
    <xf numFmtId="0" fontId="26" fillId="45" borderId="42" xfId="44" applyFont="1" applyFill="1" applyBorder="1" applyAlignment="1">
      <alignment vertical="center" wrapText="1"/>
      <protection/>
    </xf>
    <xf numFmtId="0" fontId="58" fillId="38" borderId="0" xfId="44" applyFont="1" applyFill="1" applyAlignment="1">
      <alignment vertical="center" wrapText="1"/>
      <protection/>
    </xf>
    <xf numFmtId="0" fontId="58" fillId="38" borderId="44" xfId="44" applyFont="1" applyFill="1" applyBorder="1" applyAlignment="1">
      <alignment vertical="center" wrapText="1"/>
      <protection/>
    </xf>
    <xf numFmtId="0" fontId="0" fillId="0" borderId="51" xfId="44" applyFont="1" applyBorder="1" applyAlignment="1">
      <alignment vertical="center"/>
      <protection/>
    </xf>
    <xf numFmtId="0" fontId="0" fillId="0" borderId="52" xfId="44" applyFont="1" applyBorder="1" applyAlignment="1">
      <alignment vertical="center"/>
      <protection/>
    </xf>
    <xf numFmtId="0" fontId="0" fillId="0" borderId="0" xfId="44" applyAlignment="1">
      <alignment vertical="center"/>
      <protection/>
    </xf>
    <xf numFmtId="0" fontId="2" fillId="46" borderId="0" xfId="44" applyFont="1" applyFill="1" applyAlignment="1" applyProtection="1">
      <alignment horizontal="center" vertical="center"/>
      <protection/>
    </xf>
    <xf numFmtId="0" fontId="3" fillId="46" borderId="0" xfId="44" applyFont="1" applyFill="1" applyAlignment="1" applyProtection="1">
      <alignment horizontal="center" vertical="center"/>
      <protection/>
    </xf>
    <xf numFmtId="0" fontId="4" fillId="46" borderId="0" xfId="44" applyFont="1" applyFill="1" applyAlignment="1" applyProtection="1">
      <alignment horizontal="right" vertical="center"/>
      <protection/>
    </xf>
    <xf numFmtId="0" fontId="5" fillId="46" borderId="0" xfId="44" applyFont="1" applyFill="1" applyAlignment="1" applyProtection="1">
      <alignment horizontal="justify" vertical="center" wrapText="1"/>
      <protection/>
    </xf>
    <xf numFmtId="0" fontId="4" fillId="46" borderId="0" xfId="44" applyFont="1" applyFill="1" applyAlignment="1" applyProtection="1">
      <alignment horizontal="center" vertical="center"/>
      <protection/>
    </xf>
    <xf numFmtId="170" fontId="4" fillId="46" borderId="0" xfId="63" applyFont="1" applyFill="1" applyBorder="1" applyAlignment="1" applyProtection="1">
      <alignment horizontal="center" vertical="center"/>
      <protection/>
    </xf>
    <xf numFmtId="0" fontId="4" fillId="46" borderId="0" xfId="44" applyFont="1" applyFill="1" applyAlignment="1" applyProtection="1">
      <alignment vertical="center"/>
      <protection/>
    </xf>
    <xf numFmtId="0" fontId="4" fillId="46" borderId="0" xfId="44" applyFont="1" applyFill="1" applyBorder="1" applyAlignment="1" applyProtection="1">
      <alignment vertical="center"/>
      <protection/>
    </xf>
    <xf numFmtId="0" fontId="4" fillId="46" borderId="0" xfId="44" applyFont="1" applyFill="1" applyBorder="1" applyAlignment="1" applyProtection="1">
      <alignment horizontal="center" vertical="center"/>
      <protection/>
    </xf>
    <xf numFmtId="171" fontId="7" fillId="46" borderId="0" xfId="63" applyNumberFormat="1" applyFont="1" applyFill="1" applyBorder="1" applyAlignment="1" applyProtection="1">
      <alignment horizontal="left" vertical="center" wrapText="1"/>
      <protection/>
    </xf>
    <xf numFmtId="172" fontId="3" fillId="46" borderId="0" xfId="63" applyNumberFormat="1" applyFont="1" applyFill="1" applyBorder="1" applyAlignment="1" applyProtection="1">
      <alignment horizontal="center" vertical="center"/>
      <protection/>
    </xf>
    <xf numFmtId="0" fontId="30" fillId="0" borderId="0" xfId="44" applyFont="1" applyBorder="1" applyAlignment="1" quotePrefix="1">
      <alignment horizontal="left" vertical="center"/>
      <protection/>
    </xf>
    <xf numFmtId="0" fontId="41" fillId="46" borderId="13" xfId="0" applyFont="1" applyFill="1" applyBorder="1" applyAlignment="1">
      <alignment vertical="center"/>
    </xf>
    <xf numFmtId="0" fontId="40" fillId="46" borderId="13" xfId="0" applyFont="1" applyFill="1" applyBorder="1" applyAlignment="1">
      <alignment horizontal="left" vertical="center" wrapText="1"/>
    </xf>
    <xf numFmtId="0" fontId="4" fillId="39" borderId="14" xfId="44" applyFont="1" applyFill="1" applyBorder="1" applyAlignment="1" applyProtection="1">
      <alignment horizontal="center" vertical="center" wrapText="1"/>
      <protection/>
    </xf>
    <xf numFmtId="0" fontId="8" fillId="39" borderId="14" xfId="44" applyFont="1" applyFill="1" applyBorder="1" applyAlignment="1" applyProtection="1">
      <alignment horizontal="justify" vertical="center" wrapText="1"/>
      <protection/>
    </xf>
    <xf numFmtId="170" fontId="4" fillId="39" borderId="14" xfId="63" applyFont="1" applyFill="1" applyBorder="1" applyAlignment="1" applyProtection="1">
      <alignment horizontal="center" vertical="center" wrapText="1"/>
      <protection/>
    </xf>
    <xf numFmtId="0" fontId="8" fillId="39" borderId="0" xfId="44" applyFont="1" applyFill="1" applyBorder="1" applyAlignment="1" applyProtection="1">
      <alignment horizontal="center" vertical="center" wrapText="1"/>
      <protection locked="0"/>
    </xf>
    <xf numFmtId="0" fontId="4" fillId="0" borderId="15" xfId="44" applyFont="1" applyFill="1" applyBorder="1" applyAlignment="1" applyProtection="1">
      <alignment horizontal="left" vertical="center"/>
      <protection/>
    </xf>
    <xf numFmtId="0" fontId="6" fillId="0" borderId="0" xfId="44" applyFont="1" applyBorder="1" applyAlignment="1" applyProtection="1">
      <alignment horizontal="center" vertical="center" textRotation="90" wrapText="1"/>
      <protection/>
    </xf>
    <xf numFmtId="0" fontId="3" fillId="38" borderId="0" xfId="44" applyFont="1" applyFill="1" applyBorder="1" applyAlignment="1" applyProtection="1">
      <alignment horizontal="left" vertical="center"/>
      <protection/>
    </xf>
    <xf numFmtId="0" fontId="3" fillId="38" borderId="0" xfId="44" applyFont="1" applyFill="1" applyBorder="1" applyAlignment="1" applyProtection="1">
      <alignment horizontal="justify" vertical="center" wrapText="1"/>
      <protection/>
    </xf>
    <xf numFmtId="0" fontId="10" fillId="36" borderId="14" xfId="44" applyFont="1" applyFill="1" applyBorder="1" applyAlignment="1" applyProtection="1">
      <alignment horizontal="center" vertical="center"/>
      <protection/>
    </xf>
    <xf numFmtId="170" fontId="3" fillId="38" borderId="0" xfId="63" applyFont="1" applyFill="1" applyBorder="1" applyAlignment="1" applyProtection="1">
      <alignment horizontal="center" vertical="center"/>
      <protection/>
    </xf>
    <xf numFmtId="0" fontId="33" fillId="0" borderId="0" xfId="0" applyFont="1" applyBorder="1" applyAlignment="1">
      <alignment horizontal="left" vertical="center"/>
    </xf>
    <xf numFmtId="0" fontId="38" fillId="0" borderId="0" xfId="0" applyFont="1" applyBorder="1" applyAlignment="1">
      <alignment horizontal="center" vertical="center"/>
    </xf>
    <xf numFmtId="0" fontId="39" fillId="46" borderId="13" xfId="0" applyFont="1" applyFill="1" applyBorder="1" applyAlignment="1">
      <alignment horizontal="center" vertical="center" wrapText="1"/>
    </xf>
    <xf numFmtId="0" fontId="30" fillId="46" borderId="13" xfId="0" applyFont="1" applyFill="1" applyBorder="1" applyAlignment="1">
      <alignment horizontal="left" vertical="center"/>
    </xf>
    <xf numFmtId="49" fontId="40" fillId="46" borderId="13" xfId="0" applyNumberFormat="1" applyFont="1" applyFill="1" applyBorder="1" applyAlignment="1">
      <alignment horizontal="center" vertical="center"/>
    </xf>
    <xf numFmtId="0" fontId="5" fillId="46" borderId="0" xfId="44" applyFont="1" applyFill="1" applyBorder="1" applyAlignment="1" applyProtection="1">
      <alignment horizontal="left" vertical="center" wrapText="1"/>
      <protection/>
    </xf>
    <xf numFmtId="0" fontId="42" fillId="39" borderId="13" xfId="0" applyFont="1" applyFill="1" applyBorder="1" applyAlignment="1">
      <alignment horizontal="center" vertical="center" wrapText="1"/>
    </xf>
    <xf numFmtId="0" fontId="42" fillId="39" borderId="13" xfId="0" applyFont="1" applyFill="1" applyBorder="1" applyAlignment="1">
      <alignment horizontal="left" vertical="center" wrapText="1"/>
    </xf>
    <xf numFmtId="0" fontId="42" fillId="39" borderId="13" xfId="0" applyFont="1" applyFill="1" applyBorder="1" applyAlignment="1">
      <alignment horizontal="center" vertical="center"/>
    </xf>
    <xf numFmtId="1" fontId="31" fillId="0" borderId="58" xfId="0" applyNumberFormat="1" applyFont="1" applyBorder="1" applyAlignment="1">
      <alignment horizontal="center" vertical="center"/>
    </xf>
    <xf numFmtId="0" fontId="31" fillId="0" borderId="58" xfId="0" applyFont="1" applyBorder="1" applyAlignment="1">
      <alignment horizontal="left" vertical="center" wrapText="1"/>
    </xf>
    <xf numFmtId="170" fontId="31" fillId="0" borderId="58" xfId="63" applyFont="1" applyBorder="1" applyAlignment="1" applyProtection="1">
      <alignment horizontal="center" vertical="center" wrapText="1"/>
      <protection/>
    </xf>
    <xf numFmtId="174" fontId="31" fillId="38" borderId="59" xfId="63" applyNumberFormat="1" applyFont="1" applyFill="1" applyBorder="1" applyAlignment="1" applyProtection="1">
      <alignment horizontal="center" vertical="center"/>
      <protection/>
    </xf>
    <xf numFmtId="10" fontId="44" fillId="38" borderId="60" xfId="52" applyNumberFormat="1" applyFont="1" applyFill="1" applyBorder="1" applyAlignment="1" applyProtection="1">
      <alignment horizontal="center" vertical="center"/>
      <protection/>
    </xf>
    <xf numFmtId="10" fontId="31" fillId="36" borderId="14" xfId="52" applyNumberFormat="1" applyFont="1" applyFill="1" applyBorder="1" applyAlignment="1" applyProtection="1">
      <alignment horizontal="center" vertical="center"/>
      <protection/>
    </xf>
    <xf numFmtId="1" fontId="31" fillId="0" borderId="14" xfId="0" applyNumberFormat="1" applyFont="1" applyBorder="1" applyAlignment="1">
      <alignment horizontal="center" vertical="center"/>
    </xf>
    <xf numFmtId="0" fontId="45" fillId="36" borderId="14" xfId="0" applyFont="1" applyFill="1" applyBorder="1" applyAlignment="1">
      <alignment horizontal="center" vertical="center"/>
    </xf>
    <xf numFmtId="170" fontId="30" fillId="36" borderId="14" xfId="0" applyNumberFormat="1" applyFont="1" applyFill="1" applyBorder="1" applyAlignment="1">
      <alignment horizontal="center" vertical="center"/>
    </xf>
    <xf numFmtId="175" fontId="30" fillId="36" borderId="14" xfId="0" applyNumberFormat="1" applyFont="1" applyFill="1" applyBorder="1" applyAlignment="1">
      <alignment horizontal="center" vertical="center"/>
    </xf>
    <xf numFmtId="0" fontId="51" fillId="36" borderId="18" xfId="0" applyFont="1" applyFill="1" applyBorder="1" applyAlignment="1" applyProtection="1">
      <alignment horizontal="left" vertical="center"/>
      <protection locked="0"/>
    </xf>
    <xf numFmtId="0" fontId="51" fillId="36" borderId="0" xfId="0" applyFont="1" applyFill="1" applyBorder="1" applyAlignment="1" applyProtection="1">
      <alignment horizontal="left" vertical="center"/>
      <protection locked="0"/>
    </xf>
    <xf numFmtId="170" fontId="51" fillId="36" borderId="0" xfId="63" applyFont="1" applyFill="1" applyBorder="1" applyAlignment="1" applyProtection="1">
      <alignment horizontal="left" vertical="center"/>
      <protection locked="0"/>
    </xf>
    <xf numFmtId="0" fontId="51" fillId="38" borderId="19" xfId="0" applyFont="1" applyFill="1" applyBorder="1" applyAlignment="1" applyProtection="1">
      <alignment horizontal="center" vertical="center"/>
      <protection/>
    </xf>
    <xf numFmtId="172" fontId="51" fillId="36" borderId="0" xfId="0" applyNumberFormat="1" applyFont="1" applyFill="1" applyBorder="1" applyAlignment="1" applyProtection="1">
      <alignment horizontal="center" vertical="center"/>
      <protection locked="0"/>
    </xf>
    <xf numFmtId="172" fontId="51" fillId="36" borderId="0" xfId="0" applyNumberFormat="1" applyFont="1" applyFill="1" applyBorder="1" applyAlignment="1" applyProtection="1">
      <alignment horizontal="justify" vertical="center" wrapText="1"/>
      <protection locked="0"/>
    </xf>
    <xf numFmtId="0" fontId="34" fillId="39" borderId="0" xfId="44" applyFont="1" applyFill="1" applyBorder="1" applyAlignment="1">
      <alignment horizontal="center" vertical="center"/>
      <protection/>
    </xf>
    <xf numFmtId="0" fontId="49" fillId="0" borderId="0" xfId="44" applyFont="1" applyBorder="1" applyAlignment="1">
      <alignment horizontal="center" vertic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Explanatory Text" xfId="44"/>
    <cellStyle name="Hyperlink" xfId="45"/>
    <cellStyle name="Followed Hyperlink" xfId="46"/>
    <cellStyle name="Incorreto" xfId="47"/>
    <cellStyle name="Currency" xfId="48"/>
    <cellStyle name="Currency [0]"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1505">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indexed="30"/>
      </font>
      <fill>
        <patternFill patternType="solid">
          <fgColor indexed="21"/>
          <bgColor indexed="30"/>
        </patternFill>
      </fill>
    </dxf>
    <dxf>
      <font>
        <b val="0"/>
        <sz val="11"/>
        <color rgb="FF0070C0"/>
      </font>
      <fill>
        <patternFill patternType="solid">
          <fgColor rgb="FF008080"/>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1C0BB"/>
      <rgbColor rgb="00808080"/>
      <rgbColor rgb="009999FF"/>
      <rgbColor rgb="00FF3366"/>
      <rgbColor rgb="00FFFFCC"/>
      <rgbColor rgb="00E8E8E8"/>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F7F6F3"/>
      <rgbColor rgb="00D6E2CA"/>
      <rgbColor rgb="00FFFF99"/>
      <rgbColor rgb="0094CE52"/>
      <rgbColor rgb="00FF99CC"/>
      <rgbColor rgb="00CC99FF"/>
      <rgbColor rgb="00FFCC99"/>
      <rgbColor rgb="003366FF"/>
      <rgbColor rgb="0033CCCC"/>
      <rgbColor rgb="0092D050"/>
      <rgbColor rgb="00FFCC00"/>
      <rgbColor rgb="00FF9900"/>
      <rgbColor rgb="00FF3333"/>
      <rgbColor rgb="00595959"/>
      <rgbColor rgb="00A6A6A6"/>
      <rgbColor rgb="00004586"/>
      <rgbColor rgb="004A824A"/>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0</xdr:row>
      <xdr:rowOff>0</xdr:rowOff>
    </xdr:from>
    <xdr:to>
      <xdr:col>12</xdr:col>
      <xdr:colOff>400050</xdr:colOff>
      <xdr:row>2</xdr:row>
      <xdr:rowOff>114300</xdr:rowOff>
    </xdr:to>
    <xdr:pic>
      <xdr:nvPicPr>
        <xdr:cNvPr id="1" name="Imagem 3"/>
        <xdr:cNvPicPr preferRelativeResize="1">
          <a:picLocks noChangeAspect="1"/>
        </xdr:cNvPicPr>
      </xdr:nvPicPr>
      <xdr:blipFill>
        <a:blip r:embed="rId1"/>
        <a:stretch>
          <a:fillRect/>
        </a:stretch>
      </xdr:blipFill>
      <xdr:spPr>
        <a:xfrm>
          <a:off x="4467225" y="0"/>
          <a:ext cx="1314450" cy="457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781050</xdr:colOff>
      <xdr:row>2</xdr:row>
      <xdr:rowOff>38100</xdr:rowOff>
    </xdr:to>
    <xdr:pic>
      <xdr:nvPicPr>
        <xdr:cNvPr id="1" name="Imagem 1"/>
        <xdr:cNvPicPr preferRelativeResize="1">
          <a:picLocks noChangeAspect="1"/>
        </xdr:cNvPicPr>
      </xdr:nvPicPr>
      <xdr:blipFill>
        <a:blip r:embed="rId1"/>
        <a:stretch>
          <a:fillRect/>
        </a:stretch>
      </xdr:blipFill>
      <xdr:spPr>
        <a:xfrm>
          <a:off x="438150" y="0"/>
          <a:ext cx="1352550" cy="4191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IV283"/>
  <sheetViews>
    <sheetView showZeros="0" tabSelected="1" view="pageBreakPreview" zoomScale="80" zoomScaleNormal="50" zoomScaleSheetLayoutView="80" zoomScalePageLayoutView="0" workbookViewId="0" topLeftCell="B1">
      <selection activeCell="B1" sqref="B1"/>
    </sheetView>
  </sheetViews>
  <sheetFormatPr defaultColWidth="8.57421875" defaultRowHeight="12.75" customHeight="1" outlineLevelRow="1"/>
  <cols>
    <col min="1" max="1" width="9.00390625" style="1" hidden="1" customWidth="1"/>
    <col min="2" max="2" width="14.28125" style="2" customWidth="1"/>
    <col min="3" max="3" width="12.140625" style="2" customWidth="1"/>
    <col min="4" max="4" width="16.140625" style="2" customWidth="1"/>
    <col min="5" max="5" width="82.7109375" style="1" customWidth="1"/>
    <col min="6" max="6" width="13.421875" style="2" customWidth="1"/>
    <col min="7" max="7" width="11.140625" style="3" customWidth="1"/>
    <col min="8" max="8" width="15.140625" style="2" customWidth="1"/>
    <col min="9" max="9" width="19.7109375" style="4" customWidth="1"/>
    <col min="10" max="11" width="8.57421875" style="1" hidden="1" customWidth="1"/>
    <col min="12" max="12" width="14.28125" style="1" hidden="1" customWidth="1"/>
    <col min="13" max="27" width="0" style="1" hidden="1" customWidth="1"/>
    <col min="28" max="16384" width="8.57421875" style="1" customWidth="1"/>
  </cols>
  <sheetData>
    <row r="1" spans="1:18" s="8" customFormat="1" ht="16.5" customHeight="1">
      <c r="A1" s="5"/>
      <c r="B1" s="404"/>
      <c r="C1" s="405"/>
      <c r="D1" s="406" t="s">
        <v>0</v>
      </c>
      <c r="E1" s="407" t="s">
        <v>1</v>
      </c>
      <c r="F1" s="406"/>
      <c r="G1" s="408"/>
      <c r="H1" s="408"/>
      <c r="I1" s="409"/>
      <c r="J1" s="423"/>
      <c r="K1" s="423"/>
      <c r="L1" s="423"/>
      <c r="M1" s="423"/>
      <c r="P1" s="9"/>
      <c r="Q1" s="9"/>
      <c r="R1" s="9"/>
    </row>
    <row r="2" spans="1:18" s="11" customFormat="1" ht="16.5" customHeight="1">
      <c r="A2" s="5"/>
      <c r="B2" s="404"/>
      <c r="C2" s="405"/>
      <c r="D2" s="406" t="s">
        <v>3</v>
      </c>
      <c r="E2" s="407" t="s">
        <v>4</v>
      </c>
      <c r="F2" s="410"/>
      <c r="G2" s="408"/>
      <c r="H2" s="408"/>
      <c r="I2" s="409"/>
      <c r="J2" s="423"/>
      <c r="K2" s="423"/>
      <c r="L2" s="423"/>
      <c r="M2" s="423"/>
      <c r="P2" s="9"/>
      <c r="Q2" s="9"/>
      <c r="R2" s="9"/>
    </row>
    <row r="3" spans="1:256" ht="16.5" customHeight="1">
      <c r="A3" s="5"/>
      <c r="B3" s="404"/>
      <c r="C3" s="405"/>
      <c r="D3" s="406" t="s">
        <v>5</v>
      </c>
      <c r="E3" s="407" t="s">
        <v>6</v>
      </c>
      <c r="F3" s="411"/>
      <c r="G3" s="412"/>
      <c r="H3" s="412"/>
      <c r="I3" s="409" t="s">
        <v>7</v>
      </c>
      <c r="J3" s="423"/>
      <c r="K3" s="423"/>
      <c r="L3" s="423"/>
      <c r="M3" s="423"/>
      <c r="N3"/>
      <c r="O3"/>
      <c r="P3" s="9"/>
      <c r="Q3" s="9"/>
      <c r="R3" s="9"/>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5"/>
      <c r="B4" s="404"/>
      <c r="C4" s="405"/>
      <c r="D4" s="406"/>
      <c r="E4" s="413" t="s">
        <v>8</v>
      </c>
      <c r="F4" s="411"/>
      <c r="G4" s="412"/>
      <c r="H4" s="412"/>
      <c r="I4" s="414"/>
      <c r="J4" s="423"/>
      <c r="K4" s="423"/>
      <c r="L4" s="423"/>
      <c r="M4" s="423"/>
      <c r="N4"/>
      <c r="O4"/>
      <c r="P4" s="9"/>
      <c r="Q4" s="9"/>
      <c r="R4" s="9"/>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18" s="12" customFormat="1" ht="15" customHeight="1">
      <c r="B5" s="418" t="s">
        <v>9</v>
      </c>
      <c r="C5" s="418" t="s">
        <v>10</v>
      </c>
      <c r="D5" s="418" t="s">
        <v>11</v>
      </c>
      <c r="E5" s="419" t="s">
        <v>12</v>
      </c>
      <c r="F5" s="418" t="s">
        <v>13</v>
      </c>
      <c r="G5" s="420" t="s">
        <v>14</v>
      </c>
      <c r="H5" s="418" t="s">
        <v>15</v>
      </c>
      <c r="I5" s="420" t="s">
        <v>16</v>
      </c>
      <c r="J5" s="423"/>
      <c r="K5" s="423"/>
      <c r="L5" s="423"/>
      <c r="M5" s="423"/>
      <c r="P5" s="421"/>
      <c r="Q5" s="421"/>
      <c r="R5" s="421"/>
    </row>
    <row r="6" spans="2:18" s="13" customFormat="1" ht="15.75" customHeight="1">
      <c r="B6" s="418"/>
      <c r="C6" s="418"/>
      <c r="D6" s="418"/>
      <c r="E6" s="419"/>
      <c r="F6" s="418"/>
      <c r="G6" s="420"/>
      <c r="H6" s="418"/>
      <c r="I6" s="420"/>
      <c r="J6" s="423"/>
      <c r="K6" s="423"/>
      <c r="L6" s="423"/>
      <c r="M6" s="423"/>
      <c r="P6" s="421"/>
      <c r="Q6" s="421"/>
      <c r="R6" s="421"/>
    </row>
    <row r="7" spans="2:13" s="11" customFormat="1" ht="15.75" customHeight="1">
      <c r="B7" s="6"/>
      <c r="C7" s="6"/>
      <c r="D7" s="6"/>
      <c r="E7" s="14"/>
      <c r="F7" s="6"/>
      <c r="G7" s="15"/>
      <c r="H7" s="16"/>
      <c r="I7" s="17"/>
      <c r="J7" s="18"/>
      <c r="K7" s="18"/>
      <c r="L7" s="18"/>
      <c r="M7" s="18"/>
    </row>
    <row r="8" spans="2:18" s="19" customFormat="1" ht="18.75" customHeight="1">
      <c r="B8" s="20" t="s">
        <v>17</v>
      </c>
      <c r="C8" s="21"/>
      <c r="D8" s="21"/>
      <c r="E8" s="22" t="s">
        <v>18</v>
      </c>
      <c r="F8" s="21"/>
      <c r="G8" s="23"/>
      <c r="H8" s="24"/>
      <c r="I8" s="25"/>
      <c r="J8" s="26"/>
      <c r="K8" s="26"/>
      <c r="L8" s="26"/>
      <c r="M8" s="27"/>
      <c r="N8" s="28"/>
      <c r="P8" s="29"/>
      <c r="Q8" s="29"/>
      <c r="R8" s="29"/>
    </row>
    <row r="9" spans="2:18" s="19" customFormat="1" ht="18.75" customHeight="1">
      <c r="B9" s="20" t="s">
        <v>19</v>
      </c>
      <c r="C9" s="21"/>
      <c r="D9" s="21"/>
      <c r="E9" s="22" t="s">
        <v>20</v>
      </c>
      <c r="F9" s="21"/>
      <c r="G9" s="23"/>
      <c r="H9" s="24"/>
      <c r="I9" s="25"/>
      <c r="J9" s="26"/>
      <c r="K9" s="26"/>
      <c r="L9" s="26"/>
      <c r="M9" s="27"/>
      <c r="N9" s="28"/>
      <c r="P9" s="29"/>
      <c r="Q9" s="29"/>
      <c r="R9" s="29"/>
    </row>
    <row r="10" spans="1:18" s="37" customFormat="1" ht="17.25" customHeight="1">
      <c r="A10" s="5"/>
      <c r="B10" s="30" t="s">
        <v>21</v>
      </c>
      <c r="C10" s="30"/>
      <c r="D10" s="30"/>
      <c r="E10" s="31" t="s">
        <v>22</v>
      </c>
      <c r="F10" s="30"/>
      <c r="G10" s="32"/>
      <c r="H10" s="33"/>
      <c r="I10" s="34"/>
      <c r="J10" s="26"/>
      <c r="K10" s="26"/>
      <c r="L10" s="26"/>
      <c r="M10" s="35"/>
      <c r="N10" s="36"/>
      <c r="P10" s="38"/>
      <c r="Q10" s="38"/>
      <c r="R10" s="38"/>
    </row>
    <row r="11" spans="1:18" s="11" customFormat="1" ht="16.5" customHeight="1">
      <c r="A11" s="5"/>
      <c r="B11" s="39" t="s">
        <v>23</v>
      </c>
      <c r="C11" s="39"/>
      <c r="D11" s="40"/>
      <c r="E11" s="41" t="s">
        <v>24</v>
      </c>
      <c r="F11" s="40"/>
      <c r="G11" s="39"/>
      <c r="H11" s="40"/>
      <c r="I11" s="42"/>
      <c r="J11" s="26"/>
      <c r="K11" s="26"/>
      <c r="L11" s="26"/>
      <c r="M11" s="35"/>
      <c r="N11" s="36"/>
      <c r="P11" s="38"/>
      <c r="Q11" s="43"/>
      <c r="R11" s="38"/>
    </row>
    <row r="12" spans="1:18" s="53" customFormat="1" ht="16.5" customHeight="1" outlineLevel="1">
      <c r="A12" s="44"/>
      <c r="B12" s="45" t="s">
        <v>25</v>
      </c>
      <c r="C12" s="45" t="s">
        <v>26</v>
      </c>
      <c r="D12" s="45" t="s">
        <v>27</v>
      </c>
      <c r="E12" s="46" t="s">
        <v>28</v>
      </c>
      <c r="F12" s="47" t="s">
        <v>29</v>
      </c>
      <c r="G12" s="48">
        <v>9</v>
      </c>
      <c r="H12" s="49">
        <v>368.18</v>
      </c>
      <c r="I12" s="50">
        <f aca="true" t="shared" si="0" ref="I12:I21">G12*H12</f>
        <v>3313.62</v>
      </c>
      <c r="J12" s="51"/>
      <c r="K12" s="51"/>
      <c r="L12" s="51"/>
      <c r="M12" s="52"/>
      <c r="P12" s="54"/>
      <c r="Q12" s="55"/>
      <c r="R12" s="54"/>
    </row>
    <row r="13" spans="1:18" s="57" customFormat="1" ht="16.5" customHeight="1" outlineLevel="1">
      <c r="A13" s="44"/>
      <c r="B13" s="45" t="s">
        <v>30</v>
      </c>
      <c r="C13" s="45" t="s">
        <v>26</v>
      </c>
      <c r="D13" s="45" t="s">
        <v>31</v>
      </c>
      <c r="E13" s="46" t="s">
        <v>32</v>
      </c>
      <c r="F13" s="47" t="s">
        <v>29</v>
      </c>
      <c r="G13" s="48">
        <v>59.98</v>
      </c>
      <c r="H13" s="56">
        <v>8.88</v>
      </c>
      <c r="I13" s="50">
        <f t="shared" si="0"/>
        <v>532.6224</v>
      </c>
      <c r="J13" s="51"/>
      <c r="K13" s="51"/>
      <c r="L13" s="51"/>
      <c r="M13" s="52"/>
      <c r="N13" s="53"/>
      <c r="P13" s="54"/>
      <c r="Q13" s="55"/>
      <c r="R13" s="54"/>
    </row>
    <row r="14" spans="1:18" s="57" customFormat="1" ht="16.5" customHeight="1" outlineLevel="1">
      <c r="A14" s="44"/>
      <c r="B14" s="45" t="s">
        <v>33</v>
      </c>
      <c r="C14" s="45" t="s">
        <v>26</v>
      </c>
      <c r="D14" s="45" t="s">
        <v>34</v>
      </c>
      <c r="E14" s="46" t="s">
        <v>35</v>
      </c>
      <c r="F14" s="47" t="s">
        <v>36</v>
      </c>
      <c r="G14" s="48">
        <v>6.89</v>
      </c>
      <c r="H14" s="56">
        <v>165.22</v>
      </c>
      <c r="I14" s="50">
        <f t="shared" si="0"/>
        <v>1138.3658</v>
      </c>
      <c r="J14" s="51"/>
      <c r="K14" s="51"/>
      <c r="L14" s="51"/>
      <c r="M14" s="52"/>
      <c r="N14" s="53"/>
      <c r="P14" s="54"/>
      <c r="Q14" s="55"/>
      <c r="R14" s="54"/>
    </row>
    <row r="15" spans="1:18" s="57" customFormat="1" ht="16.5" customHeight="1" outlineLevel="1">
      <c r="A15" s="44"/>
      <c r="B15" s="45" t="s">
        <v>37</v>
      </c>
      <c r="C15" s="45" t="s">
        <v>26</v>
      </c>
      <c r="D15" s="45" t="s">
        <v>38</v>
      </c>
      <c r="E15" s="58" t="s">
        <v>39</v>
      </c>
      <c r="F15" s="59" t="s">
        <v>40</v>
      </c>
      <c r="G15" s="48">
        <v>8.95</v>
      </c>
      <c r="H15" s="56">
        <v>21.42</v>
      </c>
      <c r="I15" s="50">
        <f t="shared" si="0"/>
        <v>191.709</v>
      </c>
      <c r="J15" s="51"/>
      <c r="K15" s="51"/>
      <c r="L15" s="51"/>
      <c r="M15" s="52"/>
      <c r="N15" s="53"/>
      <c r="P15" s="54"/>
      <c r="Q15" s="55"/>
      <c r="R15" s="54"/>
    </row>
    <row r="16" spans="1:18" s="57" customFormat="1" ht="27" customHeight="1" outlineLevel="1">
      <c r="A16" s="44"/>
      <c r="B16" s="45" t="s">
        <v>41</v>
      </c>
      <c r="C16" s="45" t="s">
        <v>26</v>
      </c>
      <c r="D16" s="45" t="s">
        <v>42</v>
      </c>
      <c r="E16" s="46" t="s">
        <v>43</v>
      </c>
      <c r="F16" s="47" t="s">
        <v>44</v>
      </c>
      <c r="G16" s="48">
        <v>4</v>
      </c>
      <c r="H16" s="56">
        <v>755.17</v>
      </c>
      <c r="I16" s="50">
        <f t="shared" si="0"/>
        <v>3020.68</v>
      </c>
      <c r="J16" s="51"/>
      <c r="K16" s="51"/>
      <c r="L16" s="51"/>
      <c r="M16" s="52"/>
      <c r="N16" s="53"/>
      <c r="P16" s="54"/>
      <c r="Q16" s="55"/>
      <c r="R16" s="54"/>
    </row>
    <row r="17" spans="1:18" s="57" customFormat="1" ht="16.5" customHeight="1" outlineLevel="1">
      <c r="A17" s="44"/>
      <c r="B17" s="45" t="s">
        <v>45</v>
      </c>
      <c r="C17" s="45" t="s">
        <v>26</v>
      </c>
      <c r="D17" s="45" t="s">
        <v>46</v>
      </c>
      <c r="E17" s="46" t="s">
        <v>47</v>
      </c>
      <c r="F17" s="47" t="s">
        <v>48</v>
      </c>
      <c r="G17" s="48">
        <v>10</v>
      </c>
      <c r="H17" s="56">
        <v>9.17</v>
      </c>
      <c r="I17" s="50">
        <f t="shared" si="0"/>
        <v>91.7</v>
      </c>
      <c r="J17" s="51"/>
      <c r="K17" s="51"/>
      <c r="L17" s="51"/>
      <c r="M17" s="52"/>
      <c r="N17" s="53"/>
      <c r="P17" s="54"/>
      <c r="Q17" s="55"/>
      <c r="R17" s="54"/>
    </row>
    <row r="18" spans="1:18" s="57" customFormat="1" ht="16.5" customHeight="1" outlineLevel="1">
      <c r="A18" s="44"/>
      <c r="B18" s="45" t="s">
        <v>49</v>
      </c>
      <c r="C18" s="45" t="s">
        <v>26</v>
      </c>
      <c r="D18" s="45" t="s">
        <v>50</v>
      </c>
      <c r="E18" s="46" t="s">
        <v>51</v>
      </c>
      <c r="F18" s="47" t="s">
        <v>52</v>
      </c>
      <c r="G18" s="60">
        <v>1</v>
      </c>
      <c r="H18" s="56">
        <v>2344.28</v>
      </c>
      <c r="I18" s="50">
        <f t="shared" si="0"/>
        <v>2344.28</v>
      </c>
      <c r="J18" s="51"/>
      <c r="K18" s="51"/>
      <c r="L18" s="51"/>
      <c r="M18" s="52"/>
      <c r="N18" s="53"/>
      <c r="P18" s="54"/>
      <c r="Q18" s="55"/>
      <c r="R18" s="54"/>
    </row>
    <row r="19" spans="1:18" s="57" customFormat="1" ht="16.5" customHeight="1" outlineLevel="1">
      <c r="A19" s="44"/>
      <c r="B19" s="45" t="s">
        <v>53</v>
      </c>
      <c r="C19" s="45" t="s">
        <v>26</v>
      </c>
      <c r="D19" s="45" t="s">
        <v>54</v>
      </c>
      <c r="E19" s="46" t="s">
        <v>55</v>
      </c>
      <c r="F19" s="47" t="s">
        <v>52</v>
      </c>
      <c r="G19" s="60">
        <v>1</v>
      </c>
      <c r="H19" s="56">
        <v>978.4</v>
      </c>
      <c r="I19" s="50">
        <f t="shared" si="0"/>
        <v>978.4</v>
      </c>
      <c r="J19" s="51"/>
      <c r="K19" s="51"/>
      <c r="L19" s="51"/>
      <c r="M19" s="52"/>
      <c r="N19" s="53"/>
      <c r="P19" s="54"/>
      <c r="Q19" s="55"/>
      <c r="R19" s="54"/>
    </row>
    <row r="20" spans="1:18" s="57" customFormat="1" ht="16.5" customHeight="1" outlineLevel="1">
      <c r="A20" s="44"/>
      <c r="B20" s="45" t="s">
        <v>56</v>
      </c>
      <c r="C20" s="45" t="s">
        <v>26</v>
      </c>
      <c r="D20" s="45" t="s">
        <v>57</v>
      </c>
      <c r="E20" s="46" t="s">
        <v>58</v>
      </c>
      <c r="F20" s="47" t="s">
        <v>52</v>
      </c>
      <c r="G20" s="60">
        <v>1</v>
      </c>
      <c r="H20" s="56">
        <v>1093.39</v>
      </c>
      <c r="I20" s="50">
        <f t="shared" si="0"/>
        <v>1093.39</v>
      </c>
      <c r="J20" s="51"/>
      <c r="K20" s="51"/>
      <c r="L20" s="51"/>
      <c r="M20" s="52"/>
      <c r="N20" s="53"/>
      <c r="P20" s="54"/>
      <c r="Q20" s="55"/>
      <c r="R20" s="54"/>
    </row>
    <row r="21" spans="1:18" s="57" customFormat="1" ht="16.5" customHeight="1" outlineLevel="1">
      <c r="A21" s="44"/>
      <c r="B21" s="45" t="s">
        <v>59</v>
      </c>
      <c r="C21" s="45" t="s">
        <v>26</v>
      </c>
      <c r="D21" s="45" t="s">
        <v>60</v>
      </c>
      <c r="E21" s="46" t="s">
        <v>61</v>
      </c>
      <c r="F21" s="47" t="s">
        <v>62</v>
      </c>
      <c r="G21" s="60">
        <v>1</v>
      </c>
      <c r="H21" s="56">
        <v>952.27</v>
      </c>
      <c r="I21" s="50">
        <f t="shared" si="0"/>
        <v>952.27</v>
      </c>
      <c r="J21" s="51"/>
      <c r="K21" s="51"/>
      <c r="L21" s="51"/>
      <c r="M21" s="52"/>
      <c r="N21" s="53"/>
      <c r="P21" s="54"/>
      <c r="Q21" s="55"/>
      <c r="R21" s="54"/>
    </row>
    <row r="22" spans="1:18" s="19" customFormat="1" ht="18.75" customHeight="1">
      <c r="A22" s="5"/>
      <c r="B22" s="61" t="s">
        <v>63</v>
      </c>
      <c r="C22" s="61"/>
      <c r="D22" s="61"/>
      <c r="E22" s="62" t="s">
        <v>64</v>
      </c>
      <c r="F22" s="61"/>
      <c r="G22" s="63"/>
      <c r="H22" s="64"/>
      <c r="I22" s="65"/>
      <c r="J22" s="26"/>
      <c r="K22" s="26"/>
      <c r="L22" s="26"/>
      <c r="M22" s="27"/>
      <c r="N22" s="28"/>
      <c r="P22" s="29"/>
      <c r="Q22" s="43"/>
      <c r="R22" s="29"/>
    </row>
    <row r="23" spans="1:18" s="37" customFormat="1" ht="17.25" customHeight="1">
      <c r="A23" s="5"/>
      <c r="B23" s="30" t="s">
        <v>65</v>
      </c>
      <c r="C23" s="30"/>
      <c r="D23" s="30"/>
      <c r="E23" s="31" t="s">
        <v>66</v>
      </c>
      <c r="F23" s="30"/>
      <c r="G23" s="32"/>
      <c r="H23" s="33"/>
      <c r="I23" s="34"/>
      <c r="J23" s="26"/>
      <c r="K23" s="26"/>
      <c r="L23" s="26"/>
      <c r="M23" s="35"/>
      <c r="N23" s="36"/>
      <c r="P23" s="38"/>
      <c r="Q23" s="43"/>
      <c r="R23" s="38"/>
    </row>
    <row r="24" spans="1:18" s="53" customFormat="1" ht="62.25" customHeight="1" outlineLevel="1">
      <c r="A24" s="44"/>
      <c r="B24" s="45" t="s">
        <v>67</v>
      </c>
      <c r="C24" s="45" t="s">
        <v>68</v>
      </c>
      <c r="D24" s="45" t="s">
        <v>69</v>
      </c>
      <c r="E24" s="46" t="s">
        <v>70</v>
      </c>
      <c r="F24" s="47" t="s">
        <v>52</v>
      </c>
      <c r="G24" s="48">
        <v>1</v>
      </c>
      <c r="H24" s="48">
        <v>477.14</v>
      </c>
      <c r="I24" s="50">
        <v>3393</v>
      </c>
      <c r="J24" s="66"/>
      <c r="K24" s="67" t="s">
        <v>71</v>
      </c>
      <c r="L24" s="51"/>
      <c r="M24" s="52"/>
      <c r="P24" s="54"/>
      <c r="Q24" s="55"/>
      <c r="R24" s="54"/>
    </row>
    <row r="25" spans="1:18" s="69" customFormat="1" ht="16.5" customHeight="1" outlineLevel="1">
      <c r="A25" s="44"/>
      <c r="B25" s="45" t="s">
        <v>72</v>
      </c>
      <c r="C25" s="45" t="s">
        <v>26</v>
      </c>
      <c r="D25" s="45" t="s">
        <v>73</v>
      </c>
      <c r="E25" s="68" t="s">
        <v>74</v>
      </c>
      <c r="F25" s="47" t="s">
        <v>29</v>
      </c>
      <c r="G25" s="48">
        <v>2.3</v>
      </c>
      <c r="H25" s="50">
        <v>773.8</v>
      </c>
      <c r="I25" s="50">
        <f>G25*H25</f>
        <v>1779.7399999999998</v>
      </c>
      <c r="J25" s="51"/>
      <c r="K25" s="51"/>
      <c r="L25" s="51"/>
      <c r="M25" s="52"/>
      <c r="N25" s="53"/>
      <c r="P25" s="54"/>
      <c r="Q25" s="55"/>
      <c r="R25" s="54"/>
    </row>
    <row r="26" spans="1:18" s="19" customFormat="1" ht="18.75" customHeight="1">
      <c r="A26" s="5"/>
      <c r="B26" s="61" t="s">
        <v>75</v>
      </c>
      <c r="C26" s="61"/>
      <c r="D26" s="61"/>
      <c r="E26" s="62" t="s">
        <v>76</v>
      </c>
      <c r="F26" s="61"/>
      <c r="G26" s="63"/>
      <c r="H26" s="64"/>
      <c r="I26" s="65"/>
      <c r="J26" s="26"/>
      <c r="K26" s="26"/>
      <c r="L26" s="26"/>
      <c r="M26" s="27"/>
      <c r="N26" s="28"/>
      <c r="P26" s="29"/>
      <c r="Q26" s="43"/>
      <c r="R26" s="29"/>
    </row>
    <row r="27" spans="1:18" s="37" customFormat="1" ht="17.25" customHeight="1">
      <c r="A27" s="5"/>
      <c r="B27" s="30" t="s">
        <v>77</v>
      </c>
      <c r="C27" s="30"/>
      <c r="D27" s="30"/>
      <c r="E27" s="31" t="s">
        <v>78</v>
      </c>
      <c r="F27" s="30"/>
      <c r="G27" s="32"/>
      <c r="H27" s="33"/>
      <c r="I27" s="34"/>
      <c r="J27" s="26"/>
      <c r="K27" s="26"/>
      <c r="L27" s="26"/>
      <c r="M27" s="35"/>
      <c r="N27" s="36"/>
      <c r="P27" s="38"/>
      <c r="Q27" s="43"/>
      <c r="R27" s="38"/>
    </row>
    <row r="28" spans="1:18" s="73" customFormat="1" ht="16.5" customHeight="1" outlineLevel="1">
      <c r="A28" s="70"/>
      <c r="B28" s="45" t="s">
        <v>79</v>
      </c>
      <c r="C28" s="45" t="s">
        <v>26</v>
      </c>
      <c r="D28" s="45" t="s">
        <v>80</v>
      </c>
      <c r="E28" s="46" t="s">
        <v>81</v>
      </c>
      <c r="F28" s="47" t="s">
        <v>36</v>
      </c>
      <c r="G28" s="48">
        <v>15.39</v>
      </c>
      <c r="H28" s="56">
        <v>45.06</v>
      </c>
      <c r="I28" s="50">
        <f aca="true" t="shared" si="1" ref="I28:I36">G28*H28</f>
        <v>693.4734000000001</v>
      </c>
      <c r="J28" s="71"/>
      <c r="K28" s="71"/>
      <c r="L28" s="71"/>
      <c r="M28" s="72"/>
      <c r="P28" s="74"/>
      <c r="Q28" s="75"/>
      <c r="R28" s="74"/>
    </row>
    <row r="29" spans="1:18" s="73" customFormat="1" ht="16.5" customHeight="1" outlineLevel="1">
      <c r="A29" s="70"/>
      <c r="B29" s="45" t="s">
        <v>82</v>
      </c>
      <c r="C29" s="45" t="s">
        <v>26</v>
      </c>
      <c r="D29" s="45" t="s">
        <v>83</v>
      </c>
      <c r="E29" s="46" t="s">
        <v>84</v>
      </c>
      <c r="F29" s="47" t="s">
        <v>29</v>
      </c>
      <c r="G29" s="48">
        <v>12.31</v>
      </c>
      <c r="H29" s="56">
        <v>3.05</v>
      </c>
      <c r="I29" s="50">
        <f t="shared" si="1"/>
        <v>37.5455</v>
      </c>
      <c r="J29" s="71"/>
      <c r="K29" s="71"/>
      <c r="L29" s="71"/>
      <c r="M29" s="72"/>
      <c r="P29" s="74"/>
      <c r="Q29" s="75"/>
      <c r="R29" s="74"/>
    </row>
    <row r="30" spans="1:18" s="73" customFormat="1" ht="16.5" customHeight="1" outlineLevel="1">
      <c r="A30" s="70"/>
      <c r="B30" s="45" t="s">
        <v>85</v>
      </c>
      <c r="C30" s="45" t="s">
        <v>26</v>
      </c>
      <c r="D30" s="45" t="s">
        <v>86</v>
      </c>
      <c r="E30" s="46" t="s">
        <v>87</v>
      </c>
      <c r="F30" s="47" t="s">
        <v>36</v>
      </c>
      <c r="G30" s="48">
        <v>0.62</v>
      </c>
      <c r="H30" s="56">
        <v>213.78</v>
      </c>
      <c r="I30" s="50">
        <f t="shared" si="1"/>
        <v>132.5436</v>
      </c>
      <c r="J30" s="71"/>
      <c r="K30" s="71"/>
      <c r="L30" s="71"/>
      <c r="M30" s="72"/>
      <c r="P30" s="74"/>
      <c r="Q30" s="75"/>
      <c r="R30" s="74"/>
    </row>
    <row r="31" spans="1:18" s="73" customFormat="1" ht="16.5" customHeight="1" outlineLevel="1">
      <c r="A31" s="70"/>
      <c r="B31" s="45" t="s">
        <v>88</v>
      </c>
      <c r="C31" s="45" t="s">
        <v>26</v>
      </c>
      <c r="D31" s="45" t="s">
        <v>89</v>
      </c>
      <c r="E31" s="46" t="s">
        <v>90</v>
      </c>
      <c r="F31" s="47" t="s">
        <v>91</v>
      </c>
      <c r="G31" s="48">
        <v>0.62</v>
      </c>
      <c r="H31" s="56">
        <v>63.33</v>
      </c>
      <c r="I31" s="50">
        <f t="shared" si="1"/>
        <v>39.2646</v>
      </c>
      <c r="J31" s="71"/>
      <c r="K31" s="71"/>
      <c r="L31" s="71"/>
      <c r="M31" s="72"/>
      <c r="P31" s="74"/>
      <c r="Q31" s="75"/>
      <c r="R31" s="74"/>
    </row>
    <row r="32" spans="1:18" s="76" customFormat="1" ht="16.5" customHeight="1" outlineLevel="1">
      <c r="A32" s="70"/>
      <c r="B32" s="45" t="s">
        <v>92</v>
      </c>
      <c r="C32" s="45" t="s">
        <v>26</v>
      </c>
      <c r="D32" s="45" t="s">
        <v>93</v>
      </c>
      <c r="E32" s="46" t="s">
        <v>94</v>
      </c>
      <c r="F32" s="47" t="s">
        <v>29</v>
      </c>
      <c r="G32" s="48">
        <v>60.93</v>
      </c>
      <c r="H32" s="56">
        <v>62.62</v>
      </c>
      <c r="I32" s="50">
        <f t="shared" si="1"/>
        <v>3815.4366</v>
      </c>
      <c r="J32" s="71"/>
      <c r="K32" s="71"/>
      <c r="L32" s="71"/>
      <c r="M32" s="72"/>
      <c r="N32" s="73"/>
      <c r="P32" s="74"/>
      <c r="Q32" s="75"/>
      <c r="R32" s="74"/>
    </row>
    <row r="33" spans="1:18" s="77" customFormat="1" ht="16.5" customHeight="1" outlineLevel="1">
      <c r="A33" s="70"/>
      <c r="B33" s="45" t="s">
        <v>95</v>
      </c>
      <c r="C33" s="45" t="s">
        <v>26</v>
      </c>
      <c r="D33" s="45" t="s">
        <v>96</v>
      </c>
      <c r="E33" s="46" t="s">
        <v>97</v>
      </c>
      <c r="F33" s="47" t="s">
        <v>98</v>
      </c>
      <c r="G33" s="48">
        <v>260.35</v>
      </c>
      <c r="H33" s="56">
        <v>6.27</v>
      </c>
      <c r="I33" s="50">
        <f t="shared" si="1"/>
        <v>1632.3945</v>
      </c>
      <c r="J33" s="71"/>
      <c r="K33" s="71"/>
      <c r="L33" s="71"/>
      <c r="M33" s="72"/>
      <c r="N33" s="73"/>
      <c r="P33" s="74"/>
      <c r="Q33" s="75"/>
      <c r="R33" s="74"/>
    </row>
    <row r="34" spans="1:18" s="77" customFormat="1" ht="16.5" customHeight="1" outlineLevel="1">
      <c r="A34" s="70"/>
      <c r="B34" s="45" t="s">
        <v>99</v>
      </c>
      <c r="C34" s="45" t="s">
        <v>26</v>
      </c>
      <c r="D34" s="45" t="s">
        <v>100</v>
      </c>
      <c r="E34" s="46" t="s">
        <v>101</v>
      </c>
      <c r="F34" s="47" t="s">
        <v>36</v>
      </c>
      <c r="G34" s="48">
        <v>4.68</v>
      </c>
      <c r="H34" s="56">
        <v>265.04</v>
      </c>
      <c r="I34" s="50">
        <f t="shared" si="1"/>
        <v>1240.3872000000001</v>
      </c>
      <c r="J34" s="71"/>
      <c r="K34" s="71"/>
      <c r="L34" s="71"/>
      <c r="M34" s="72"/>
      <c r="N34" s="73"/>
      <c r="P34" s="74"/>
      <c r="Q34" s="75"/>
      <c r="R34" s="74"/>
    </row>
    <row r="35" spans="1:18" s="77" customFormat="1" ht="16.5" customHeight="1" outlineLevel="1">
      <c r="A35" s="70"/>
      <c r="B35" s="45" t="s">
        <v>102</v>
      </c>
      <c r="C35" s="45" t="s">
        <v>26</v>
      </c>
      <c r="D35" s="45" t="s">
        <v>103</v>
      </c>
      <c r="E35" s="46" t="s">
        <v>104</v>
      </c>
      <c r="F35" s="47" t="s">
        <v>36</v>
      </c>
      <c r="G35" s="48">
        <v>4.68</v>
      </c>
      <c r="H35" s="56">
        <v>126.66</v>
      </c>
      <c r="I35" s="50">
        <f t="shared" si="1"/>
        <v>592.7687999999999</v>
      </c>
      <c r="J35" s="71"/>
      <c r="K35" s="71"/>
      <c r="L35" s="71"/>
      <c r="M35" s="72"/>
      <c r="N35" s="73"/>
      <c r="P35" s="74"/>
      <c r="Q35" s="75"/>
      <c r="R35" s="74"/>
    </row>
    <row r="36" spans="1:18" s="57" customFormat="1" ht="16.5" customHeight="1" outlineLevel="1">
      <c r="A36" s="70"/>
      <c r="B36" s="45" t="s">
        <v>105</v>
      </c>
      <c r="C36" s="45" t="s">
        <v>26</v>
      </c>
      <c r="D36" s="45" t="s">
        <v>106</v>
      </c>
      <c r="E36" s="46" t="s">
        <v>107</v>
      </c>
      <c r="F36" s="47" t="s">
        <v>36</v>
      </c>
      <c r="G36" s="48">
        <v>9.23</v>
      </c>
      <c r="H36" s="56">
        <v>14.01</v>
      </c>
      <c r="I36" s="50">
        <f t="shared" si="1"/>
        <v>129.3123</v>
      </c>
      <c r="J36" s="71"/>
      <c r="K36" s="71"/>
      <c r="L36" s="71"/>
      <c r="M36" s="72"/>
      <c r="N36" s="73"/>
      <c r="P36" s="74"/>
      <c r="Q36" s="75"/>
      <c r="R36" s="74"/>
    </row>
    <row r="37" spans="1:18" s="37" customFormat="1" ht="17.25" customHeight="1">
      <c r="A37" s="5"/>
      <c r="B37" s="30" t="s">
        <v>108</v>
      </c>
      <c r="C37" s="30"/>
      <c r="D37" s="30"/>
      <c r="E37" s="31" t="s">
        <v>109</v>
      </c>
      <c r="F37" s="30"/>
      <c r="G37" s="32"/>
      <c r="H37" s="33"/>
      <c r="I37" s="34"/>
      <c r="J37" s="26"/>
      <c r="K37" s="26"/>
      <c r="L37" s="26"/>
      <c r="M37" s="35"/>
      <c r="N37" s="36"/>
      <c r="P37" s="38"/>
      <c r="Q37" s="43"/>
      <c r="R37" s="38"/>
    </row>
    <row r="38" spans="1:18" s="53" customFormat="1" ht="16.5" customHeight="1" outlineLevel="1">
      <c r="A38" s="44"/>
      <c r="B38" s="45" t="s">
        <v>110</v>
      </c>
      <c r="C38" s="45" t="s">
        <v>26</v>
      </c>
      <c r="D38" s="45" t="s">
        <v>80</v>
      </c>
      <c r="E38" s="46" t="s">
        <v>81</v>
      </c>
      <c r="F38" s="47" t="s">
        <v>36</v>
      </c>
      <c r="G38" s="48">
        <v>7.68</v>
      </c>
      <c r="H38" s="56">
        <v>45.06</v>
      </c>
      <c r="I38" s="50">
        <f aca="true" t="shared" si="2" ref="I38:I43">G38*H38</f>
        <v>346.06080000000003</v>
      </c>
      <c r="J38" s="51"/>
      <c r="K38" s="51"/>
      <c r="L38" s="51"/>
      <c r="M38" s="52"/>
      <c r="P38" s="54"/>
      <c r="Q38" s="55"/>
      <c r="R38" s="54"/>
    </row>
    <row r="39" spans="1:18" s="69" customFormat="1" ht="16.5" customHeight="1" outlineLevel="1">
      <c r="A39" s="44"/>
      <c r="B39" s="45" t="s">
        <v>111</v>
      </c>
      <c r="C39" s="45" t="s">
        <v>26</v>
      </c>
      <c r="D39" s="45" t="s">
        <v>93</v>
      </c>
      <c r="E39" s="46" t="s">
        <v>94</v>
      </c>
      <c r="F39" s="47" t="s">
        <v>29</v>
      </c>
      <c r="G39" s="48">
        <v>24</v>
      </c>
      <c r="H39" s="56">
        <v>62.62</v>
      </c>
      <c r="I39" s="50">
        <f t="shared" si="2"/>
        <v>1502.8799999999999</v>
      </c>
      <c r="J39" s="51"/>
      <c r="K39" s="51"/>
      <c r="L39" s="51"/>
      <c r="M39" s="52"/>
      <c r="N39" s="53"/>
      <c r="P39" s="54"/>
      <c r="Q39" s="55"/>
      <c r="R39" s="54"/>
    </row>
    <row r="40" spans="1:18" s="57" customFormat="1" ht="16.5" customHeight="1" outlineLevel="1">
      <c r="A40" s="44"/>
      <c r="B40" s="45" t="s">
        <v>112</v>
      </c>
      <c r="C40" s="45" t="s">
        <v>26</v>
      </c>
      <c r="D40" s="45" t="s">
        <v>96</v>
      </c>
      <c r="E40" s="46" t="s">
        <v>97</v>
      </c>
      <c r="F40" s="47" t="s">
        <v>98</v>
      </c>
      <c r="G40" s="48">
        <v>207.36</v>
      </c>
      <c r="H40" s="56">
        <v>6.27</v>
      </c>
      <c r="I40" s="50">
        <f t="shared" si="2"/>
        <v>1300.1471999999999</v>
      </c>
      <c r="J40" s="51"/>
      <c r="K40" s="51"/>
      <c r="L40" s="51"/>
      <c r="M40" s="52"/>
      <c r="N40" s="53"/>
      <c r="P40" s="54"/>
      <c r="Q40" s="55"/>
      <c r="R40" s="54"/>
    </row>
    <row r="41" spans="1:18" s="57" customFormat="1" ht="16.5" customHeight="1" outlineLevel="1">
      <c r="A41" s="44"/>
      <c r="B41" s="45" t="s">
        <v>113</v>
      </c>
      <c r="C41" s="45" t="s">
        <v>26</v>
      </c>
      <c r="D41" s="45" t="s">
        <v>100</v>
      </c>
      <c r="E41" s="46" t="s">
        <v>101</v>
      </c>
      <c r="F41" s="47" t="s">
        <v>36</v>
      </c>
      <c r="G41" s="48">
        <v>3</v>
      </c>
      <c r="H41" s="56">
        <v>265.04</v>
      </c>
      <c r="I41" s="50">
        <f t="shared" si="2"/>
        <v>795.1200000000001</v>
      </c>
      <c r="J41" s="51"/>
      <c r="K41" s="51"/>
      <c r="L41" s="51"/>
      <c r="M41" s="52"/>
      <c r="N41" s="53"/>
      <c r="P41" s="54"/>
      <c r="Q41" s="55"/>
      <c r="R41" s="54"/>
    </row>
    <row r="42" spans="1:18" s="57" customFormat="1" ht="16.5" customHeight="1" outlineLevel="1">
      <c r="A42" s="44"/>
      <c r="B42" s="45" t="s">
        <v>114</v>
      </c>
      <c r="C42" s="45" t="s">
        <v>26</v>
      </c>
      <c r="D42" s="45" t="s">
        <v>103</v>
      </c>
      <c r="E42" s="46" t="s">
        <v>104</v>
      </c>
      <c r="F42" s="47" t="s">
        <v>36</v>
      </c>
      <c r="G42" s="48">
        <v>3</v>
      </c>
      <c r="H42" s="56">
        <v>126.66</v>
      </c>
      <c r="I42" s="50">
        <f t="shared" si="2"/>
        <v>379.98</v>
      </c>
      <c r="J42" s="51"/>
      <c r="K42" s="51"/>
      <c r="L42" s="51"/>
      <c r="M42" s="52"/>
      <c r="N42" s="53"/>
      <c r="P42" s="54"/>
      <c r="Q42" s="55"/>
      <c r="R42" s="54"/>
    </row>
    <row r="43" spans="1:18" s="57" customFormat="1" ht="15" customHeight="1" outlineLevel="1">
      <c r="A43" s="44"/>
      <c r="B43" s="45" t="s">
        <v>115</v>
      </c>
      <c r="C43" s="45" t="s">
        <v>26</v>
      </c>
      <c r="D43" s="45" t="s">
        <v>106</v>
      </c>
      <c r="E43" s="46" t="s">
        <v>107</v>
      </c>
      <c r="F43" s="47" t="s">
        <v>36</v>
      </c>
      <c r="G43" s="48">
        <v>4.68</v>
      </c>
      <c r="H43" s="56">
        <v>14.01</v>
      </c>
      <c r="I43" s="50">
        <f t="shared" si="2"/>
        <v>65.5668</v>
      </c>
      <c r="J43" s="51"/>
      <c r="K43" s="51"/>
      <c r="L43" s="51"/>
      <c r="M43" s="52"/>
      <c r="N43" s="53"/>
      <c r="P43" s="54"/>
      <c r="Q43" s="55"/>
      <c r="R43" s="54"/>
    </row>
    <row r="44" spans="1:18" s="37" customFormat="1" ht="17.25" customHeight="1">
      <c r="A44" s="5"/>
      <c r="B44" s="30" t="s">
        <v>116</v>
      </c>
      <c r="C44" s="30"/>
      <c r="D44" s="30"/>
      <c r="E44" s="31" t="s">
        <v>117</v>
      </c>
      <c r="F44" s="30"/>
      <c r="G44" s="32"/>
      <c r="H44" s="33"/>
      <c r="I44" s="34"/>
      <c r="J44" s="26"/>
      <c r="K44" s="26"/>
      <c r="L44" s="26"/>
      <c r="M44" s="35"/>
      <c r="N44" s="36"/>
      <c r="P44" s="38"/>
      <c r="Q44" s="43"/>
      <c r="R44" s="38"/>
    </row>
    <row r="45" spans="1:18" s="53" customFormat="1" ht="16.5" customHeight="1" outlineLevel="1">
      <c r="A45" s="44"/>
      <c r="B45" s="45" t="s">
        <v>118</v>
      </c>
      <c r="C45" s="45" t="s">
        <v>26</v>
      </c>
      <c r="D45" s="45" t="s">
        <v>119</v>
      </c>
      <c r="E45" s="46" t="s">
        <v>120</v>
      </c>
      <c r="F45" s="47" t="s">
        <v>36</v>
      </c>
      <c r="G45" s="48">
        <v>3.45</v>
      </c>
      <c r="H45" s="56">
        <v>466.02</v>
      </c>
      <c r="I45" s="50">
        <f>G45*H45</f>
        <v>1607.769</v>
      </c>
      <c r="J45" s="51"/>
      <c r="K45" s="51"/>
      <c r="L45" s="51"/>
      <c r="M45" s="52"/>
      <c r="P45" s="54"/>
      <c r="Q45" s="55"/>
      <c r="R45" s="54"/>
    </row>
    <row r="46" spans="1:18" s="53" customFormat="1" ht="16.5" customHeight="1" outlineLevel="1">
      <c r="A46" s="44"/>
      <c r="B46" s="45" t="s">
        <v>121</v>
      </c>
      <c r="C46" s="45" t="s">
        <v>26</v>
      </c>
      <c r="D46" s="45" t="s">
        <v>122</v>
      </c>
      <c r="E46" s="46" t="s">
        <v>123</v>
      </c>
      <c r="F46" s="47" t="s">
        <v>36</v>
      </c>
      <c r="G46" s="48">
        <v>4.4</v>
      </c>
      <c r="H46" s="56">
        <v>499.62</v>
      </c>
      <c r="I46" s="50">
        <f>G46*H46</f>
        <v>2198.328</v>
      </c>
      <c r="J46" s="51"/>
      <c r="K46" s="51"/>
      <c r="L46" s="51"/>
      <c r="M46" s="52"/>
      <c r="P46" s="54"/>
      <c r="Q46" s="55"/>
      <c r="R46" s="54"/>
    </row>
    <row r="47" spans="1:18" s="37" customFormat="1" ht="17.25" customHeight="1">
      <c r="A47" s="5"/>
      <c r="B47" s="30" t="s">
        <v>124</v>
      </c>
      <c r="C47" s="30"/>
      <c r="D47" s="30"/>
      <c r="E47" s="31" t="s">
        <v>125</v>
      </c>
      <c r="F47" s="30"/>
      <c r="G47" s="32"/>
      <c r="H47" s="33"/>
      <c r="I47" s="34"/>
      <c r="J47" s="26"/>
      <c r="K47" s="26"/>
      <c r="L47" s="26"/>
      <c r="M47" s="35"/>
      <c r="N47" s="36"/>
      <c r="P47" s="38"/>
      <c r="Q47" s="43"/>
      <c r="R47" s="38"/>
    </row>
    <row r="48" spans="1:18" s="69" customFormat="1" ht="16.5" customHeight="1">
      <c r="A48" s="44"/>
      <c r="B48" s="45" t="s">
        <v>126</v>
      </c>
      <c r="C48" s="45" t="s">
        <v>26</v>
      </c>
      <c r="D48" s="45" t="s">
        <v>127</v>
      </c>
      <c r="E48" s="46" t="s">
        <v>128</v>
      </c>
      <c r="F48" s="47" t="s">
        <v>91</v>
      </c>
      <c r="G48" s="48">
        <v>47.1</v>
      </c>
      <c r="H48" s="56">
        <v>58.27</v>
      </c>
      <c r="I48" s="50">
        <f>G48*H48</f>
        <v>2744.5170000000003</v>
      </c>
      <c r="J48" s="51"/>
      <c r="K48" s="51"/>
      <c r="L48" s="51"/>
      <c r="M48" s="78"/>
      <c r="N48" s="79"/>
      <c r="P48" s="80"/>
      <c r="Q48" s="55"/>
      <c r="R48" s="80"/>
    </row>
    <row r="49" spans="1:18" s="57" customFormat="1" ht="16.5" customHeight="1">
      <c r="A49" s="44"/>
      <c r="B49" s="45" t="s">
        <v>129</v>
      </c>
      <c r="C49" s="45" t="s">
        <v>26</v>
      </c>
      <c r="D49" s="45" t="s">
        <v>130</v>
      </c>
      <c r="E49" s="46" t="s">
        <v>131</v>
      </c>
      <c r="F49" s="47" t="s">
        <v>48</v>
      </c>
      <c r="G49" s="48">
        <v>240</v>
      </c>
      <c r="H49" s="56">
        <v>64.39</v>
      </c>
      <c r="I49" s="50">
        <f>G49*H49</f>
        <v>15453.6</v>
      </c>
      <c r="J49" s="51"/>
      <c r="K49" s="51"/>
      <c r="L49" s="51"/>
      <c r="M49" s="78"/>
      <c r="N49" s="79"/>
      <c r="P49" s="80"/>
      <c r="Q49" s="55"/>
      <c r="R49" s="80"/>
    </row>
    <row r="50" spans="1:18" s="57" customFormat="1" ht="15" customHeight="1">
      <c r="A50" s="44"/>
      <c r="B50" s="45" t="s">
        <v>132</v>
      </c>
      <c r="C50" s="45" t="s">
        <v>26</v>
      </c>
      <c r="D50" s="45" t="s">
        <v>106</v>
      </c>
      <c r="E50" s="46" t="s">
        <v>107</v>
      </c>
      <c r="F50" s="47" t="s">
        <v>36</v>
      </c>
      <c r="G50" s="48">
        <v>27.81</v>
      </c>
      <c r="H50" s="56">
        <v>14.01</v>
      </c>
      <c r="I50" s="50">
        <f>G50*H50</f>
        <v>389.61809999999997</v>
      </c>
      <c r="J50" s="51"/>
      <c r="K50" s="51"/>
      <c r="L50" s="51"/>
      <c r="M50" s="78"/>
      <c r="N50" s="79"/>
      <c r="P50" s="80"/>
      <c r="Q50" s="55"/>
      <c r="R50" s="80"/>
    </row>
    <row r="51" spans="1:256" ht="15" customHeight="1">
      <c r="A51" s="5"/>
      <c r="B51" s="30" t="s">
        <v>133</v>
      </c>
      <c r="C51" s="30"/>
      <c r="D51" s="30"/>
      <c r="E51" s="31" t="s">
        <v>134</v>
      </c>
      <c r="F51" s="30"/>
      <c r="G51" s="32"/>
      <c r="H51" s="33"/>
      <c r="I51" s="34"/>
      <c r="J51" s="26"/>
      <c r="K51" s="26"/>
      <c r="L51" s="26"/>
      <c r="M51" s="35"/>
      <c r="N51" s="36"/>
      <c r="O51"/>
      <c r="P51" s="38"/>
      <c r="Q51" s="43"/>
      <c r="R51" s="38"/>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18" s="53" customFormat="1" ht="16.5" customHeight="1" outlineLevel="1">
      <c r="A52" s="44"/>
      <c r="B52" s="45" t="s">
        <v>135</v>
      </c>
      <c r="C52" s="45" t="s">
        <v>26</v>
      </c>
      <c r="D52" s="45" t="s">
        <v>130</v>
      </c>
      <c r="E52" s="46" t="s">
        <v>131</v>
      </c>
      <c r="F52" s="47" t="s">
        <v>48</v>
      </c>
      <c r="G52" s="48">
        <v>33</v>
      </c>
      <c r="H52" s="56">
        <v>64.39</v>
      </c>
      <c r="I52" s="50">
        <f aca="true" t="shared" si="3" ref="I52:I60">G52*H52</f>
        <v>2124.87</v>
      </c>
      <c r="J52" s="51"/>
      <c r="K52" s="51"/>
      <c r="L52" s="51"/>
      <c r="M52" s="52"/>
      <c r="P52" s="54"/>
      <c r="Q52" s="55"/>
      <c r="R52" s="54"/>
    </row>
    <row r="53" spans="1:18" s="53" customFormat="1" ht="16.5" customHeight="1" outlineLevel="1">
      <c r="A53" s="44"/>
      <c r="B53" s="45" t="s">
        <v>136</v>
      </c>
      <c r="C53" s="45" t="s">
        <v>26</v>
      </c>
      <c r="D53" s="45" t="s">
        <v>80</v>
      </c>
      <c r="E53" s="46" t="s">
        <v>137</v>
      </c>
      <c r="F53" s="47" t="s">
        <v>36</v>
      </c>
      <c r="G53" s="48">
        <v>3.61</v>
      </c>
      <c r="H53" s="56">
        <v>45.06</v>
      </c>
      <c r="I53" s="50">
        <f t="shared" si="3"/>
        <v>162.66660000000002</v>
      </c>
      <c r="J53" s="51"/>
      <c r="K53" s="51"/>
      <c r="L53" s="51"/>
      <c r="M53" s="52"/>
      <c r="P53" s="54"/>
      <c r="Q53" s="55"/>
      <c r="R53" s="54"/>
    </row>
    <row r="54" spans="1:18" s="53" customFormat="1" ht="16.5" customHeight="1" outlineLevel="1">
      <c r="A54" s="44"/>
      <c r="B54" s="45" t="s">
        <v>138</v>
      </c>
      <c r="C54" s="45" t="s">
        <v>26</v>
      </c>
      <c r="D54" s="45" t="s">
        <v>96</v>
      </c>
      <c r="E54" s="46" t="s">
        <v>97</v>
      </c>
      <c r="F54" s="47" t="s">
        <v>98</v>
      </c>
      <c r="G54" s="48">
        <v>167.68</v>
      </c>
      <c r="H54" s="56">
        <v>6.27</v>
      </c>
      <c r="I54" s="50">
        <f t="shared" si="3"/>
        <v>1051.3536</v>
      </c>
      <c r="J54" s="51"/>
      <c r="K54" s="51"/>
      <c r="L54" s="51"/>
      <c r="M54" s="52"/>
      <c r="P54" s="54"/>
      <c r="Q54" s="55"/>
      <c r="R54" s="54"/>
    </row>
    <row r="55" spans="1:18" s="53" customFormat="1" ht="16.5" customHeight="1" outlineLevel="1">
      <c r="A55" s="44"/>
      <c r="B55" s="45" t="s">
        <v>139</v>
      </c>
      <c r="C55" s="45" t="s">
        <v>26</v>
      </c>
      <c r="D55" s="45" t="s">
        <v>100</v>
      </c>
      <c r="E55" s="46" t="s">
        <v>101</v>
      </c>
      <c r="F55" s="47" t="s">
        <v>36</v>
      </c>
      <c r="G55" s="48">
        <v>0.75</v>
      </c>
      <c r="H55" s="56">
        <v>265.04</v>
      </c>
      <c r="I55" s="50">
        <f t="shared" si="3"/>
        <v>198.78000000000003</v>
      </c>
      <c r="J55" s="51"/>
      <c r="K55" s="51"/>
      <c r="L55" s="51"/>
      <c r="M55" s="52"/>
      <c r="P55" s="54"/>
      <c r="Q55" s="55"/>
      <c r="R55" s="54"/>
    </row>
    <row r="56" spans="1:18" s="53" customFormat="1" ht="16.5" customHeight="1" outlineLevel="1">
      <c r="A56" s="44"/>
      <c r="B56" s="45" t="s">
        <v>140</v>
      </c>
      <c r="C56" s="45" t="s">
        <v>26</v>
      </c>
      <c r="D56" s="45" t="s">
        <v>103</v>
      </c>
      <c r="E56" s="46" t="s">
        <v>104</v>
      </c>
      <c r="F56" s="47" t="s">
        <v>36</v>
      </c>
      <c r="G56" s="48">
        <v>0.75</v>
      </c>
      <c r="H56" s="56">
        <v>126.66</v>
      </c>
      <c r="I56" s="50">
        <f t="shared" si="3"/>
        <v>94.995</v>
      </c>
      <c r="J56" s="51"/>
      <c r="K56" s="51"/>
      <c r="L56" s="51"/>
      <c r="M56" s="52"/>
      <c r="P56" s="54"/>
      <c r="Q56" s="55"/>
      <c r="R56" s="54"/>
    </row>
    <row r="57" spans="1:18" s="53" customFormat="1" ht="16.5" customHeight="1" outlineLevel="1">
      <c r="A57" s="44"/>
      <c r="B57" s="45" t="s">
        <v>141</v>
      </c>
      <c r="C57" s="45" t="s">
        <v>26</v>
      </c>
      <c r="D57" s="45" t="s">
        <v>93</v>
      </c>
      <c r="E57" s="46" t="s">
        <v>94</v>
      </c>
      <c r="F57" s="47" t="s">
        <v>29</v>
      </c>
      <c r="G57" s="48">
        <v>10.83</v>
      </c>
      <c r="H57" s="56">
        <v>62.62</v>
      </c>
      <c r="I57" s="50">
        <f t="shared" si="3"/>
        <v>678.1745999999999</v>
      </c>
      <c r="J57" s="51"/>
      <c r="K57" s="51"/>
      <c r="L57" s="51"/>
      <c r="M57" s="52"/>
      <c r="P57" s="54"/>
      <c r="Q57" s="55"/>
      <c r="R57" s="54"/>
    </row>
    <row r="58" spans="1:18" s="53" customFormat="1" ht="16.5" customHeight="1" outlineLevel="1">
      <c r="A58" s="44"/>
      <c r="B58" s="45" t="s">
        <v>142</v>
      </c>
      <c r="C58" s="45" t="s">
        <v>26</v>
      </c>
      <c r="D58" s="45" t="s">
        <v>106</v>
      </c>
      <c r="E58" s="46" t="s">
        <v>107</v>
      </c>
      <c r="F58" s="47" t="s">
        <v>36</v>
      </c>
      <c r="G58" s="48">
        <v>2.86</v>
      </c>
      <c r="H58" s="56">
        <v>14.01</v>
      </c>
      <c r="I58" s="50">
        <f t="shared" si="3"/>
        <v>40.068599999999996</v>
      </c>
      <c r="J58" s="51"/>
      <c r="K58" s="51"/>
      <c r="L58" s="51"/>
      <c r="M58" s="52"/>
      <c r="P58" s="54"/>
      <c r="Q58" s="55"/>
      <c r="R58" s="54"/>
    </row>
    <row r="59" spans="1:18" s="53" customFormat="1" ht="16.5" customHeight="1" outlineLevel="1">
      <c r="A59" s="44"/>
      <c r="B59" s="45" t="s">
        <v>143</v>
      </c>
      <c r="C59" s="45" t="s">
        <v>26</v>
      </c>
      <c r="D59" s="45" t="s">
        <v>144</v>
      </c>
      <c r="E59" s="46" t="s">
        <v>145</v>
      </c>
      <c r="F59" s="47" t="s">
        <v>36</v>
      </c>
      <c r="G59" s="48">
        <v>0.02</v>
      </c>
      <c r="H59" s="56">
        <v>245.12</v>
      </c>
      <c r="I59" s="50">
        <f t="shared" si="3"/>
        <v>4.9024</v>
      </c>
      <c r="J59" s="51"/>
      <c r="K59" s="51"/>
      <c r="L59" s="51"/>
      <c r="M59" s="52"/>
      <c r="P59" s="54"/>
      <c r="Q59" s="55"/>
      <c r="R59" s="54"/>
    </row>
    <row r="60" spans="1:18" s="53" customFormat="1" ht="16.5" customHeight="1" outlineLevel="1">
      <c r="A60" s="44"/>
      <c r="B60" s="45" t="s">
        <v>146</v>
      </c>
      <c r="C60" s="45" t="s">
        <v>26</v>
      </c>
      <c r="D60" s="45" t="s">
        <v>147</v>
      </c>
      <c r="E60" s="46" t="s">
        <v>148</v>
      </c>
      <c r="F60" s="47" t="s">
        <v>29</v>
      </c>
      <c r="G60" s="48">
        <v>14.42</v>
      </c>
      <c r="H60" s="56">
        <v>52.97</v>
      </c>
      <c r="I60" s="50">
        <f t="shared" si="3"/>
        <v>763.8274</v>
      </c>
      <c r="J60" s="51"/>
      <c r="K60" s="51"/>
      <c r="L60" s="51"/>
      <c r="M60" s="52"/>
      <c r="P60" s="54"/>
      <c r="Q60" s="55"/>
      <c r="R60" s="54"/>
    </row>
    <row r="61" spans="1:18" s="19" customFormat="1" ht="18.75" customHeight="1">
      <c r="A61" s="5"/>
      <c r="B61" s="61" t="s">
        <v>149</v>
      </c>
      <c r="C61" s="61"/>
      <c r="D61" s="61"/>
      <c r="E61" s="62" t="s">
        <v>150</v>
      </c>
      <c r="F61" s="61"/>
      <c r="G61" s="63"/>
      <c r="H61" s="64"/>
      <c r="I61" s="65"/>
      <c r="J61" s="26"/>
      <c r="K61" s="26"/>
      <c r="L61" s="26"/>
      <c r="M61" s="27"/>
      <c r="N61" s="28"/>
      <c r="P61" s="29"/>
      <c r="Q61" s="43"/>
      <c r="R61" s="29"/>
    </row>
    <row r="62" spans="1:18" s="37" customFormat="1" ht="17.25" customHeight="1">
      <c r="A62" s="5"/>
      <c r="B62" s="30" t="s">
        <v>151</v>
      </c>
      <c r="C62" s="30"/>
      <c r="D62" s="30"/>
      <c r="E62" s="31" t="s">
        <v>152</v>
      </c>
      <c r="F62" s="30"/>
      <c r="G62" s="32"/>
      <c r="H62" s="33"/>
      <c r="I62" s="34"/>
      <c r="J62" s="26"/>
      <c r="K62" s="26"/>
      <c r="L62" s="26"/>
      <c r="M62" s="35"/>
      <c r="N62" s="36"/>
      <c r="P62" s="38"/>
      <c r="Q62" s="43"/>
      <c r="R62" s="38"/>
    </row>
    <row r="63" spans="1:18" s="53" customFormat="1" ht="16.5" customHeight="1" outlineLevel="1">
      <c r="A63" s="44"/>
      <c r="B63" s="45" t="s">
        <v>153</v>
      </c>
      <c r="C63" s="45" t="s">
        <v>26</v>
      </c>
      <c r="D63" s="45" t="s">
        <v>93</v>
      </c>
      <c r="E63" s="46" t="s">
        <v>94</v>
      </c>
      <c r="F63" s="47" t="s">
        <v>29</v>
      </c>
      <c r="G63" s="48">
        <v>145.28</v>
      </c>
      <c r="H63" s="56">
        <v>62.62</v>
      </c>
      <c r="I63" s="50">
        <f>G63*H63</f>
        <v>9097.4336</v>
      </c>
      <c r="J63" s="51"/>
      <c r="K63" s="51"/>
      <c r="L63" s="51"/>
      <c r="M63" s="52"/>
      <c r="P63" s="54"/>
      <c r="Q63" s="55"/>
      <c r="R63" s="54"/>
    </row>
    <row r="64" spans="1:18" s="53" customFormat="1" ht="16.5" customHeight="1" outlineLevel="1">
      <c r="A64" s="44"/>
      <c r="B64" s="45" t="s">
        <v>154</v>
      </c>
      <c r="C64" s="45" t="s">
        <v>26</v>
      </c>
      <c r="D64" s="45" t="s">
        <v>96</v>
      </c>
      <c r="E64" s="46" t="s">
        <v>97</v>
      </c>
      <c r="F64" s="47" t="s">
        <v>98</v>
      </c>
      <c r="G64" s="48">
        <v>720.88</v>
      </c>
      <c r="H64" s="56">
        <v>6.27</v>
      </c>
      <c r="I64" s="50">
        <f>G64*H64</f>
        <v>4519.9176</v>
      </c>
      <c r="J64" s="51"/>
      <c r="K64" s="51"/>
      <c r="L64" s="51"/>
      <c r="M64" s="52"/>
      <c r="P64" s="54"/>
      <c r="Q64" s="55"/>
      <c r="R64" s="54"/>
    </row>
    <row r="65" spans="1:18" s="53" customFormat="1" ht="16.5" customHeight="1" outlineLevel="1">
      <c r="A65" s="44"/>
      <c r="B65" s="45" t="s">
        <v>155</v>
      </c>
      <c r="C65" s="45" t="s">
        <v>26</v>
      </c>
      <c r="D65" s="45" t="s">
        <v>100</v>
      </c>
      <c r="E65" s="46" t="s">
        <v>101</v>
      </c>
      <c r="F65" s="47" t="s">
        <v>36</v>
      </c>
      <c r="G65" s="48">
        <v>9.7</v>
      </c>
      <c r="H65" s="56">
        <v>265.04</v>
      </c>
      <c r="I65" s="50">
        <f>G65*H65</f>
        <v>2570.888</v>
      </c>
      <c r="J65" s="51"/>
      <c r="K65" s="51"/>
      <c r="L65" s="51"/>
      <c r="M65" s="52"/>
      <c r="P65" s="54"/>
      <c r="Q65" s="55"/>
      <c r="R65" s="54"/>
    </row>
    <row r="66" spans="1:18" s="53" customFormat="1" ht="16.5" customHeight="1" outlineLevel="1">
      <c r="A66" s="44"/>
      <c r="B66" s="45" t="s">
        <v>156</v>
      </c>
      <c r="C66" s="45" t="s">
        <v>26</v>
      </c>
      <c r="D66" s="45" t="s">
        <v>157</v>
      </c>
      <c r="E66" s="46" t="s">
        <v>158</v>
      </c>
      <c r="F66" s="47" t="s">
        <v>36</v>
      </c>
      <c r="G66" s="48">
        <v>9.7</v>
      </c>
      <c r="H66" s="56">
        <v>87.49</v>
      </c>
      <c r="I66" s="50">
        <f>G66*H66</f>
        <v>848.6529999999999</v>
      </c>
      <c r="J66" s="51"/>
      <c r="K66" s="51"/>
      <c r="L66" s="51"/>
      <c r="M66" s="52"/>
      <c r="P66" s="54"/>
      <c r="Q66" s="55"/>
      <c r="R66" s="54"/>
    </row>
    <row r="67" spans="1:18" s="53" customFormat="1" ht="16.5" customHeight="1" outlineLevel="1">
      <c r="A67" s="44"/>
      <c r="B67" s="45" t="s">
        <v>159</v>
      </c>
      <c r="C67" s="45" t="s">
        <v>26</v>
      </c>
      <c r="D67" s="45" t="s">
        <v>160</v>
      </c>
      <c r="E67" s="46" t="s">
        <v>161</v>
      </c>
      <c r="F67" s="47" t="s">
        <v>36</v>
      </c>
      <c r="G67" s="48">
        <v>0.35</v>
      </c>
      <c r="H67" s="56">
        <v>1140.62</v>
      </c>
      <c r="I67" s="50">
        <f>G67*H67</f>
        <v>399.2169999999999</v>
      </c>
      <c r="J67" s="51"/>
      <c r="K67" s="51"/>
      <c r="L67" s="51"/>
      <c r="M67" s="52"/>
      <c r="P67" s="54"/>
      <c r="Q67" s="55"/>
      <c r="R67" s="54"/>
    </row>
    <row r="68" spans="1:18" s="83" customFormat="1" ht="16.5" customHeight="1" outlineLevel="1">
      <c r="A68" s="5"/>
      <c r="B68" s="30" t="s">
        <v>162</v>
      </c>
      <c r="C68" s="30"/>
      <c r="D68" s="30"/>
      <c r="E68" s="31" t="s">
        <v>163</v>
      </c>
      <c r="F68" s="30"/>
      <c r="G68" s="32"/>
      <c r="H68" s="33"/>
      <c r="I68" s="34"/>
      <c r="J68" s="26"/>
      <c r="K68" s="26"/>
      <c r="L68" s="26"/>
      <c r="M68" s="81"/>
      <c r="N68" s="82"/>
      <c r="P68" s="84"/>
      <c r="Q68" s="43"/>
      <c r="R68" s="84"/>
    </row>
    <row r="69" spans="1:18" s="53" customFormat="1" ht="25.5" customHeight="1" outlineLevel="1">
      <c r="A69" s="44"/>
      <c r="B69" s="45" t="s">
        <v>164</v>
      </c>
      <c r="C69" s="45" t="s">
        <v>26</v>
      </c>
      <c r="D69" s="45" t="s">
        <v>165</v>
      </c>
      <c r="E69" s="46" t="s">
        <v>166</v>
      </c>
      <c r="F69" s="47" t="s">
        <v>29</v>
      </c>
      <c r="G69" s="60">
        <v>54.55</v>
      </c>
      <c r="H69" s="56">
        <v>87.73</v>
      </c>
      <c r="I69" s="50">
        <f>G69*H69</f>
        <v>4785.6715</v>
      </c>
      <c r="J69" s="51"/>
      <c r="K69" s="51"/>
      <c r="L69" s="51"/>
      <c r="M69" s="52"/>
      <c r="P69" s="54"/>
      <c r="Q69" s="55"/>
      <c r="R69" s="54"/>
    </row>
    <row r="70" spans="1:18" s="19" customFormat="1" ht="18.75" customHeight="1">
      <c r="A70" s="5"/>
      <c r="B70" s="61" t="s">
        <v>167</v>
      </c>
      <c r="C70" s="61"/>
      <c r="D70" s="61"/>
      <c r="E70" s="62" t="s">
        <v>168</v>
      </c>
      <c r="F70" s="61"/>
      <c r="G70" s="63"/>
      <c r="H70" s="64"/>
      <c r="I70" s="65"/>
      <c r="J70" s="26"/>
      <c r="K70" s="26"/>
      <c r="L70" s="26"/>
      <c r="M70" s="27"/>
      <c r="N70" s="28"/>
      <c r="P70" s="29"/>
      <c r="Q70" s="43"/>
      <c r="R70" s="29"/>
    </row>
    <row r="71" spans="1:18" s="37" customFormat="1" ht="17.25" customHeight="1">
      <c r="A71" s="5"/>
      <c r="B71" s="30" t="s">
        <v>169</v>
      </c>
      <c r="C71" s="30"/>
      <c r="D71" s="30"/>
      <c r="E71" s="31" t="s">
        <v>170</v>
      </c>
      <c r="F71" s="30"/>
      <c r="G71" s="32"/>
      <c r="H71" s="33"/>
      <c r="I71" s="34"/>
      <c r="J71" s="26"/>
      <c r="K71" s="26"/>
      <c r="L71" s="26"/>
      <c r="M71" s="35"/>
      <c r="N71" s="36"/>
      <c r="P71" s="38"/>
      <c r="Q71" s="43"/>
      <c r="R71" s="38"/>
    </row>
    <row r="72" spans="1:18" s="57" customFormat="1" ht="29.25" customHeight="1" outlineLevel="1">
      <c r="A72" s="44"/>
      <c r="B72" s="45" t="s">
        <v>171</v>
      </c>
      <c r="C72" s="45" t="s">
        <v>26</v>
      </c>
      <c r="D72" s="45" t="s">
        <v>172</v>
      </c>
      <c r="E72" s="46" t="s">
        <v>173</v>
      </c>
      <c r="F72" s="47" t="s">
        <v>36</v>
      </c>
      <c r="G72" s="60">
        <v>10.27</v>
      </c>
      <c r="H72" s="56">
        <v>60.08</v>
      </c>
      <c r="I72" s="50">
        <f>G72*H72</f>
        <v>617.0215999999999</v>
      </c>
      <c r="J72" s="51"/>
      <c r="K72" s="51"/>
      <c r="L72" s="51"/>
      <c r="M72" s="52"/>
      <c r="N72" s="85"/>
      <c r="P72" s="54"/>
      <c r="Q72" s="55"/>
      <c r="R72" s="54"/>
    </row>
    <row r="73" spans="1:18" s="69" customFormat="1" ht="16.5" customHeight="1" outlineLevel="1">
      <c r="A73" s="44"/>
      <c r="B73" s="45" t="s">
        <v>174</v>
      </c>
      <c r="C73" s="45" t="s">
        <v>26</v>
      </c>
      <c r="D73" s="45" t="s">
        <v>175</v>
      </c>
      <c r="E73" s="46" t="s">
        <v>176</v>
      </c>
      <c r="F73" s="47" t="s">
        <v>48</v>
      </c>
      <c r="G73" s="60">
        <v>6.05</v>
      </c>
      <c r="H73" s="56">
        <v>9.31</v>
      </c>
      <c r="I73" s="50">
        <f>G73*H73</f>
        <v>56.3255</v>
      </c>
      <c r="J73" s="51"/>
      <c r="K73" s="51"/>
      <c r="L73" s="51"/>
      <c r="M73" s="52"/>
      <c r="N73" s="85"/>
      <c r="P73" s="54"/>
      <c r="Q73" s="55"/>
      <c r="R73" s="54"/>
    </row>
    <row r="74" spans="1:18" s="69" customFormat="1" ht="16.5" customHeight="1" outlineLevel="1">
      <c r="A74" s="44"/>
      <c r="B74" s="45" t="s">
        <v>177</v>
      </c>
      <c r="C74" s="45" t="s">
        <v>26</v>
      </c>
      <c r="D74" s="45" t="s">
        <v>147</v>
      </c>
      <c r="E74" s="46" t="s">
        <v>148</v>
      </c>
      <c r="F74" s="47" t="s">
        <v>29</v>
      </c>
      <c r="G74" s="60">
        <v>178.84</v>
      </c>
      <c r="H74" s="56">
        <v>52.97</v>
      </c>
      <c r="I74" s="50">
        <f>G74*H74</f>
        <v>9473.1548</v>
      </c>
      <c r="J74" s="51"/>
      <c r="K74" s="51"/>
      <c r="L74" s="51"/>
      <c r="M74" s="52"/>
      <c r="N74" s="85"/>
      <c r="P74" s="54"/>
      <c r="Q74" s="55"/>
      <c r="R74" s="54"/>
    </row>
    <row r="75" spans="1:18" s="69" customFormat="1" ht="29.25" customHeight="1" outlineLevel="1">
      <c r="A75" s="44"/>
      <c r="B75" s="45" t="s">
        <v>178</v>
      </c>
      <c r="C75" s="45" t="s">
        <v>26</v>
      </c>
      <c r="D75" s="45" t="s">
        <v>179</v>
      </c>
      <c r="E75" s="46" t="s">
        <v>180</v>
      </c>
      <c r="F75" s="47" t="s">
        <v>48</v>
      </c>
      <c r="G75" s="60">
        <v>67.06</v>
      </c>
      <c r="H75" s="56">
        <v>5.98</v>
      </c>
      <c r="I75" s="50">
        <f>G75*H75</f>
        <v>401.01880000000006</v>
      </c>
      <c r="J75" s="51"/>
      <c r="K75" s="51"/>
      <c r="L75" s="51"/>
      <c r="M75" s="52"/>
      <c r="N75" s="85"/>
      <c r="P75" s="54"/>
      <c r="Q75" s="55"/>
      <c r="R75" s="54"/>
    </row>
    <row r="76" spans="1:18" s="37" customFormat="1" ht="17.25" customHeight="1">
      <c r="A76" s="5"/>
      <c r="B76" s="30" t="s">
        <v>181</v>
      </c>
      <c r="C76" s="30"/>
      <c r="D76" s="30"/>
      <c r="E76" s="86" t="s">
        <v>182</v>
      </c>
      <c r="F76" s="30"/>
      <c r="G76" s="32"/>
      <c r="H76" s="33"/>
      <c r="I76" s="34"/>
      <c r="J76" s="26"/>
      <c r="K76" s="26"/>
      <c r="L76" s="26"/>
      <c r="M76" s="35"/>
      <c r="N76" s="36"/>
      <c r="P76" s="38"/>
      <c r="Q76" s="43"/>
      <c r="R76" s="38"/>
    </row>
    <row r="77" spans="1:18" s="53" customFormat="1" ht="16.5" customHeight="1" outlineLevel="1">
      <c r="A77" s="44"/>
      <c r="B77" s="45" t="s">
        <v>183</v>
      </c>
      <c r="C77" s="45" t="s">
        <v>26</v>
      </c>
      <c r="D77" s="45" t="s">
        <v>184</v>
      </c>
      <c r="E77" s="46" t="s">
        <v>185</v>
      </c>
      <c r="F77" s="47" t="s">
        <v>29</v>
      </c>
      <c r="G77" s="60">
        <v>160.76</v>
      </c>
      <c r="H77" s="56">
        <v>12.02</v>
      </c>
      <c r="I77" s="50">
        <f aca="true" t="shared" si="4" ref="I77:I83">G77*H77</f>
        <v>1932.3351999999998</v>
      </c>
      <c r="J77" s="51"/>
      <c r="K77" s="51"/>
      <c r="L77" s="51"/>
      <c r="M77" s="52"/>
      <c r="P77" s="54"/>
      <c r="Q77" s="55"/>
      <c r="R77" s="54"/>
    </row>
    <row r="78" spans="1:18" s="53" customFormat="1" ht="16.5" customHeight="1" outlineLevel="1">
      <c r="A78" s="44"/>
      <c r="B78" s="45" t="s">
        <v>186</v>
      </c>
      <c r="C78" s="45" t="s">
        <v>26</v>
      </c>
      <c r="D78" s="45" t="s">
        <v>187</v>
      </c>
      <c r="E78" s="46" t="s">
        <v>188</v>
      </c>
      <c r="F78" s="47" t="s">
        <v>48</v>
      </c>
      <c r="G78" s="60">
        <v>21.21</v>
      </c>
      <c r="H78" s="56">
        <v>4.51</v>
      </c>
      <c r="I78" s="50">
        <f t="shared" si="4"/>
        <v>95.6571</v>
      </c>
      <c r="J78" s="51"/>
      <c r="K78" s="51"/>
      <c r="L78" s="51"/>
      <c r="M78" s="52"/>
      <c r="P78" s="54"/>
      <c r="Q78" s="55"/>
      <c r="R78" s="54"/>
    </row>
    <row r="79" spans="1:18" s="53" customFormat="1" ht="16.5" customHeight="1" outlineLevel="1">
      <c r="A79" s="44"/>
      <c r="B79" s="45" t="s">
        <v>189</v>
      </c>
      <c r="C79" s="45" t="s">
        <v>26</v>
      </c>
      <c r="D79" s="45" t="s">
        <v>190</v>
      </c>
      <c r="E79" s="46" t="s">
        <v>191</v>
      </c>
      <c r="F79" s="47" t="s">
        <v>29</v>
      </c>
      <c r="G79" s="60">
        <v>160.76</v>
      </c>
      <c r="H79" s="56">
        <v>18.31</v>
      </c>
      <c r="I79" s="50">
        <f t="shared" si="4"/>
        <v>2943.5155999999997</v>
      </c>
      <c r="J79" s="51"/>
      <c r="K79" s="51"/>
      <c r="L79" s="51"/>
      <c r="M79" s="52"/>
      <c r="P79" s="54"/>
      <c r="Q79" s="55"/>
      <c r="R79" s="54"/>
    </row>
    <row r="80" spans="1:18" s="69" customFormat="1" ht="16.5" customHeight="1" outlineLevel="1">
      <c r="A80" s="44"/>
      <c r="B80" s="45" t="s">
        <v>192</v>
      </c>
      <c r="C80" s="45" t="s">
        <v>26</v>
      </c>
      <c r="D80" s="45" t="s">
        <v>193</v>
      </c>
      <c r="E80" s="87" t="s">
        <v>194</v>
      </c>
      <c r="F80" s="47" t="s">
        <v>98</v>
      </c>
      <c r="G80" s="60">
        <v>1488.52</v>
      </c>
      <c r="H80" s="56">
        <v>13.99</v>
      </c>
      <c r="I80" s="50">
        <f t="shared" si="4"/>
        <v>20824.394800000002</v>
      </c>
      <c r="J80" s="51"/>
      <c r="K80" s="51"/>
      <c r="L80" s="51"/>
      <c r="M80" s="52"/>
      <c r="N80" s="53"/>
      <c r="P80" s="54"/>
      <c r="Q80" s="55"/>
      <c r="R80" s="54"/>
    </row>
    <row r="81" spans="1:18" s="57" customFormat="1" ht="16.5" customHeight="1" outlineLevel="1">
      <c r="A81" s="44"/>
      <c r="B81" s="45" t="s">
        <v>195</v>
      </c>
      <c r="C81" s="45" t="s">
        <v>26</v>
      </c>
      <c r="D81" s="45" t="s">
        <v>196</v>
      </c>
      <c r="E81" s="88" t="s">
        <v>197</v>
      </c>
      <c r="F81" s="47" t="s">
        <v>98</v>
      </c>
      <c r="G81" s="60">
        <v>1488.52</v>
      </c>
      <c r="H81" s="49">
        <v>3.06</v>
      </c>
      <c r="I81" s="50">
        <f t="shared" si="4"/>
        <v>4554.8712</v>
      </c>
      <c r="J81" s="51"/>
      <c r="K81" s="51"/>
      <c r="L81" s="51"/>
      <c r="M81" s="52"/>
      <c r="N81" s="53"/>
      <c r="P81" s="54"/>
      <c r="Q81" s="55"/>
      <c r="R81" s="54"/>
    </row>
    <row r="82" spans="1:18" s="57" customFormat="1" ht="27.75" customHeight="1" outlineLevel="1">
      <c r="A82" s="44"/>
      <c r="B82" s="45" t="s">
        <v>198</v>
      </c>
      <c r="C82" s="45" t="s">
        <v>26</v>
      </c>
      <c r="D82" s="45" t="s">
        <v>199</v>
      </c>
      <c r="E82" s="46" t="s">
        <v>200</v>
      </c>
      <c r="F82" s="47" t="s">
        <v>29</v>
      </c>
      <c r="G82" s="60">
        <v>222.97</v>
      </c>
      <c r="H82" s="56">
        <v>111.02</v>
      </c>
      <c r="I82" s="50">
        <f t="shared" si="4"/>
        <v>24754.129399999998</v>
      </c>
      <c r="J82" s="51"/>
      <c r="K82" s="51"/>
      <c r="L82" s="51"/>
      <c r="M82" s="52"/>
      <c r="N82" s="53"/>
      <c r="P82" s="54"/>
      <c r="Q82" s="55"/>
      <c r="R82" s="54"/>
    </row>
    <row r="83" spans="1:18" s="57" customFormat="1" ht="29.25" customHeight="1" outlineLevel="1">
      <c r="A83" s="44"/>
      <c r="B83" s="45" t="s">
        <v>201</v>
      </c>
      <c r="C83" s="45" t="s">
        <v>26</v>
      </c>
      <c r="D83" s="45" t="s">
        <v>202</v>
      </c>
      <c r="E83" s="46" t="s">
        <v>203</v>
      </c>
      <c r="F83" s="47" t="s">
        <v>48</v>
      </c>
      <c r="G83" s="60">
        <v>33.11</v>
      </c>
      <c r="H83" s="56">
        <v>51.86</v>
      </c>
      <c r="I83" s="50">
        <f t="shared" si="4"/>
        <v>1717.0846</v>
      </c>
      <c r="J83" s="51"/>
      <c r="K83" s="51"/>
      <c r="L83" s="51"/>
      <c r="M83" s="52"/>
      <c r="N83" s="53"/>
      <c r="P83" s="54"/>
      <c r="Q83" s="55"/>
      <c r="R83" s="54"/>
    </row>
    <row r="84" spans="1:18" s="37" customFormat="1" ht="17.25" customHeight="1">
      <c r="A84" s="5"/>
      <c r="B84" s="30" t="s">
        <v>204</v>
      </c>
      <c r="C84" s="30"/>
      <c r="D84" s="30"/>
      <c r="E84" s="86" t="s">
        <v>205</v>
      </c>
      <c r="F84" s="30"/>
      <c r="G84" s="32"/>
      <c r="H84" s="33"/>
      <c r="I84" s="34"/>
      <c r="J84" s="26"/>
      <c r="K84" s="26"/>
      <c r="L84" s="26"/>
      <c r="M84" s="35"/>
      <c r="N84" s="36"/>
      <c r="P84" s="38"/>
      <c r="Q84" s="43"/>
      <c r="R84" s="38"/>
    </row>
    <row r="85" spans="1:18" s="53" customFormat="1" ht="16.5" customHeight="1" outlineLevel="1">
      <c r="A85" s="44"/>
      <c r="B85" s="45" t="s">
        <v>206</v>
      </c>
      <c r="C85" s="45" t="s">
        <v>26</v>
      </c>
      <c r="D85" s="45" t="s">
        <v>207</v>
      </c>
      <c r="E85" s="46" t="s">
        <v>208</v>
      </c>
      <c r="F85" s="47" t="s">
        <v>29</v>
      </c>
      <c r="G85" s="60">
        <v>150.04</v>
      </c>
      <c r="H85" s="56">
        <v>11.62</v>
      </c>
      <c r="I85" s="50">
        <f>G85*H85</f>
        <v>1743.4647999999997</v>
      </c>
      <c r="J85" s="51"/>
      <c r="K85" s="51"/>
      <c r="L85" s="51"/>
      <c r="M85" s="52"/>
      <c r="P85" s="54"/>
      <c r="Q85" s="55"/>
      <c r="R85" s="54"/>
    </row>
    <row r="86" spans="1:18" s="57" customFormat="1" ht="16.5" customHeight="1" outlineLevel="1">
      <c r="A86" s="44"/>
      <c r="B86" s="45" t="s">
        <v>209</v>
      </c>
      <c r="C86" s="45" t="s">
        <v>26</v>
      </c>
      <c r="D86" s="45" t="s">
        <v>210</v>
      </c>
      <c r="E86" s="46" t="s">
        <v>211</v>
      </c>
      <c r="F86" s="47" t="s">
        <v>36</v>
      </c>
      <c r="G86" s="60">
        <v>2.08</v>
      </c>
      <c r="H86" s="56">
        <v>538.67</v>
      </c>
      <c r="I86" s="50">
        <f>G86*H86</f>
        <v>1120.4335999999998</v>
      </c>
      <c r="J86" s="51"/>
      <c r="K86" s="51"/>
      <c r="L86" s="51"/>
      <c r="M86" s="52"/>
      <c r="N86" s="53"/>
      <c r="P86" s="54"/>
      <c r="Q86" s="55"/>
      <c r="R86" s="54"/>
    </row>
    <row r="87" spans="1:18" s="37" customFormat="1" ht="17.25" customHeight="1">
      <c r="A87" s="5"/>
      <c r="B87" s="30" t="s">
        <v>212</v>
      </c>
      <c r="C87" s="30"/>
      <c r="D87" s="30"/>
      <c r="E87" s="31" t="s">
        <v>213</v>
      </c>
      <c r="F87" s="30"/>
      <c r="G87" s="32"/>
      <c r="H87" s="33"/>
      <c r="I87" s="34"/>
      <c r="J87" s="26"/>
      <c r="K87" s="26"/>
      <c r="L87" s="26"/>
      <c r="M87" s="35"/>
      <c r="N87" s="36"/>
      <c r="P87" s="38"/>
      <c r="Q87" s="43"/>
      <c r="R87" s="38"/>
    </row>
    <row r="88" spans="1:18" s="11" customFormat="1" ht="16.5" customHeight="1">
      <c r="A88" s="5"/>
      <c r="B88" s="39" t="s">
        <v>214</v>
      </c>
      <c r="C88" s="39"/>
      <c r="D88" s="40"/>
      <c r="E88" s="41" t="s">
        <v>215</v>
      </c>
      <c r="F88" s="40"/>
      <c r="G88" s="39"/>
      <c r="H88" s="40"/>
      <c r="I88" s="42"/>
      <c r="J88" s="26"/>
      <c r="K88" s="26"/>
      <c r="L88" s="26"/>
      <c r="M88" s="35"/>
      <c r="N88" s="36"/>
      <c r="P88" s="38"/>
      <c r="Q88" s="43"/>
      <c r="R88" s="38"/>
    </row>
    <row r="89" spans="1:18" s="53" customFormat="1" ht="16.5" customHeight="1" outlineLevel="1">
      <c r="A89" s="44"/>
      <c r="B89" s="45" t="s">
        <v>216</v>
      </c>
      <c r="C89" s="45" t="s">
        <v>26</v>
      </c>
      <c r="D89" s="45" t="s">
        <v>217</v>
      </c>
      <c r="E89" s="46" t="s">
        <v>218</v>
      </c>
      <c r="F89" s="47" t="s">
        <v>29</v>
      </c>
      <c r="G89" s="48">
        <v>30.75</v>
      </c>
      <c r="H89" s="56">
        <v>9.01</v>
      </c>
      <c r="I89" s="50">
        <f>G89*H89</f>
        <v>277.0575</v>
      </c>
      <c r="J89" s="51"/>
      <c r="K89" s="51"/>
      <c r="L89" s="51"/>
      <c r="M89" s="52"/>
      <c r="P89" s="54"/>
      <c r="Q89" s="55"/>
      <c r="R89" s="54"/>
    </row>
    <row r="90" spans="1:18" s="53" customFormat="1" ht="16.5" customHeight="1" outlineLevel="1">
      <c r="A90" s="44"/>
      <c r="B90" s="45" t="s">
        <v>219</v>
      </c>
      <c r="C90" s="45" t="s">
        <v>26</v>
      </c>
      <c r="D90" s="45" t="s">
        <v>220</v>
      </c>
      <c r="E90" s="46" t="s">
        <v>221</v>
      </c>
      <c r="F90" s="47" t="s">
        <v>29</v>
      </c>
      <c r="G90" s="48">
        <v>444.92</v>
      </c>
      <c r="H90" s="56">
        <v>4.83</v>
      </c>
      <c r="I90" s="50">
        <f>G90*H90</f>
        <v>2148.9636</v>
      </c>
      <c r="J90" s="51"/>
      <c r="K90" s="51"/>
      <c r="L90" s="51"/>
      <c r="M90" s="52"/>
      <c r="P90" s="54"/>
      <c r="Q90" s="55"/>
      <c r="R90" s="54"/>
    </row>
    <row r="91" spans="1:18" s="53" customFormat="1" ht="16.5" customHeight="1" outlineLevel="1">
      <c r="A91" s="44"/>
      <c r="B91" s="45" t="s">
        <v>222</v>
      </c>
      <c r="C91" s="45" t="s">
        <v>26</v>
      </c>
      <c r="D91" s="45" t="s">
        <v>223</v>
      </c>
      <c r="E91" s="46" t="s">
        <v>224</v>
      </c>
      <c r="F91" s="47" t="s">
        <v>29</v>
      </c>
      <c r="G91" s="48">
        <v>444.92</v>
      </c>
      <c r="H91" s="56">
        <v>9.39</v>
      </c>
      <c r="I91" s="50">
        <f>G91*H91</f>
        <v>4177.7988000000005</v>
      </c>
      <c r="J91" s="51"/>
      <c r="K91" s="51"/>
      <c r="L91" s="51"/>
      <c r="M91" s="52"/>
      <c r="P91" s="54"/>
      <c r="Q91" s="55"/>
      <c r="R91" s="54"/>
    </row>
    <row r="92" spans="1:18" s="53" customFormat="1" ht="37.5" customHeight="1" outlineLevel="1">
      <c r="A92" s="44"/>
      <c r="B92" s="45" t="s">
        <v>225</v>
      </c>
      <c r="C92" s="45" t="s">
        <v>226</v>
      </c>
      <c r="D92" s="45" t="s">
        <v>227</v>
      </c>
      <c r="E92" s="46" t="s">
        <v>228</v>
      </c>
      <c r="F92" s="47" t="s">
        <v>29</v>
      </c>
      <c r="G92" s="48">
        <v>192</v>
      </c>
      <c r="H92" s="56">
        <v>44.44</v>
      </c>
      <c r="I92" s="50">
        <f>G92*H92</f>
        <v>8532.48</v>
      </c>
      <c r="J92" s="51"/>
      <c r="K92" s="51"/>
      <c r="L92" s="51"/>
      <c r="M92" s="52"/>
      <c r="P92" s="54"/>
      <c r="Q92" s="55"/>
      <c r="R92" s="54"/>
    </row>
    <row r="93" spans="1:18" s="37" customFormat="1" ht="17.25" customHeight="1">
      <c r="A93" s="5"/>
      <c r="B93" s="30" t="s">
        <v>229</v>
      </c>
      <c r="C93" s="30"/>
      <c r="D93" s="30"/>
      <c r="E93" s="31" t="s">
        <v>230</v>
      </c>
      <c r="F93" s="30"/>
      <c r="G93" s="32"/>
      <c r="H93" s="33"/>
      <c r="I93" s="34"/>
      <c r="J93" s="26"/>
      <c r="K93" s="26"/>
      <c r="L93" s="26"/>
      <c r="M93" s="35"/>
      <c r="N93" s="36"/>
      <c r="P93" s="38"/>
      <c r="Q93" s="43"/>
      <c r="R93" s="38"/>
    </row>
    <row r="94" spans="1:18" s="11" customFormat="1" ht="16.5" customHeight="1">
      <c r="A94" s="5"/>
      <c r="B94" s="39" t="s">
        <v>231</v>
      </c>
      <c r="C94" s="39"/>
      <c r="D94" s="40"/>
      <c r="E94" s="41" t="s">
        <v>232</v>
      </c>
      <c r="F94" s="40"/>
      <c r="G94" s="39"/>
      <c r="H94" s="40"/>
      <c r="I94" s="42"/>
      <c r="J94" s="26"/>
      <c r="K94" s="26"/>
      <c r="L94" s="26"/>
      <c r="M94" s="35"/>
      <c r="N94" s="36"/>
      <c r="P94" s="38"/>
      <c r="Q94" s="43"/>
      <c r="R94" s="38"/>
    </row>
    <row r="95" spans="1:18" s="53" customFormat="1" ht="16.5" customHeight="1" outlineLevel="1">
      <c r="A95" s="44"/>
      <c r="B95" s="45" t="s">
        <v>233</v>
      </c>
      <c r="C95" s="45" t="s">
        <v>26</v>
      </c>
      <c r="D95" s="45" t="s">
        <v>234</v>
      </c>
      <c r="E95" s="46" t="s">
        <v>235</v>
      </c>
      <c r="F95" s="47" t="s">
        <v>48</v>
      </c>
      <c r="G95" s="48">
        <v>1.8</v>
      </c>
      <c r="H95" s="56">
        <v>131.14</v>
      </c>
      <c r="I95" s="50">
        <f>G95*H95</f>
        <v>236.052</v>
      </c>
      <c r="J95" s="51"/>
      <c r="K95" s="51"/>
      <c r="L95" s="51"/>
      <c r="M95" s="52"/>
      <c r="P95" s="54"/>
      <c r="Q95" s="55"/>
      <c r="R95" s="54"/>
    </row>
    <row r="96" spans="1:18" s="37" customFormat="1" ht="17.25" customHeight="1">
      <c r="A96" s="5"/>
      <c r="B96" s="30" t="s">
        <v>236</v>
      </c>
      <c r="C96" s="30"/>
      <c r="D96" s="30"/>
      <c r="E96" s="31" t="s">
        <v>237</v>
      </c>
      <c r="F96" s="30"/>
      <c r="G96" s="32"/>
      <c r="H96" s="33"/>
      <c r="I96" s="34"/>
      <c r="J96" s="26"/>
      <c r="K96" s="26"/>
      <c r="L96" s="26"/>
      <c r="M96" s="35"/>
      <c r="N96" s="36"/>
      <c r="P96" s="38"/>
      <c r="Q96" s="43"/>
      <c r="R96" s="38"/>
    </row>
    <row r="97" spans="1:18" s="69" customFormat="1" ht="16.5" customHeight="1">
      <c r="A97" s="44"/>
      <c r="B97" s="45" t="s">
        <v>238</v>
      </c>
      <c r="C97" s="45" t="s">
        <v>26</v>
      </c>
      <c r="D97" s="45" t="s">
        <v>217</v>
      </c>
      <c r="E97" s="46" t="s">
        <v>218</v>
      </c>
      <c r="F97" s="47" t="s">
        <v>29</v>
      </c>
      <c r="G97" s="48">
        <v>95.12</v>
      </c>
      <c r="H97" s="56">
        <v>9.01</v>
      </c>
      <c r="I97" s="50">
        <f>G97*H97</f>
        <v>857.0312</v>
      </c>
      <c r="J97" s="51"/>
      <c r="K97" s="51"/>
      <c r="L97" s="51"/>
      <c r="M97" s="78"/>
      <c r="N97" s="79"/>
      <c r="P97" s="80"/>
      <c r="Q97" s="55"/>
      <c r="R97" s="80"/>
    </row>
    <row r="98" spans="1:18" s="57" customFormat="1" ht="27" customHeight="1">
      <c r="A98" s="44"/>
      <c r="B98" s="45" t="s">
        <v>239</v>
      </c>
      <c r="C98" s="45" t="s">
        <v>26</v>
      </c>
      <c r="D98" s="45" t="s">
        <v>240</v>
      </c>
      <c r="E98" s="88" t="s">
        <v>241</v>
      </c>
      <c r="F98" s="47" t="s">
        <v>29</v>
      </c>
      <c r="G98" s="48">
        <v>146.27</v>
      </c>
      <c r="H98" s="56">
        <v>37.6</v>
      </c>
      <c r="I98" s="50">
        <f>G98*H98</f>
        <v>5499.752</v>
      </c>
      <c r="J98" s="51"/>
      <c r="K98" s="51"/>
      <c r="L98" s="51"/>
      <c r="M98" s="78"/>
      <c r="N98" s="79"/>
      <c r="P98" s="80"/>
      <c r="Q98" s="55"/>
      <c r="R98" s="80"/>
    </row>
    <row r="99" spans="1:18" s="57" customFormat="1" ht="27" customHeight="1">
      <c r="A99" s="44"/>
      <c r="B99" s="45" t="s">
        <v>242</v>
      </c>
      <c r="C99" s="45" t="s">
        <v>26</v>
      </c>
      <c r="D99" s="45" t="s">
        <v>243</v>
      </c>
      <c r="E99" s="46" t="s">
        <v>244</v>
      </c>
      <c r="F99" s="47" t="s">
        <v>29</v>
      </c>
      <c r="G99" s="48">
        <v>146.27</v>
      </c>
      <c r="H99" s="56">
        <v>8.87</v>
      </c>
      <c r="I99" s="50">
        <f>G99*H99</f>
        <v>1297.4149</v>
      </c>
      <c r="J99" s="51"/>
      <c r="K99" s="51"/>
      <c r="L99" s="51"/>
      <c r="M99" s="78"/>
      <c r="N99" s="79"/>
      <c r="P99" s="80"/>
      <c r="Q99" s="55"/>
      <c r="R99" s="80"/>
    </row>
    <row r="100" spans="1:18" s="37" customFormat="1" ht="17.25" customHeight="1">
      <c r="A100" s="5"/>
      <c r="B100" s="30" t="s">
        <v>245</v>
      </c>
      <c r="C100" s="30"/>
      <c r="D100" s="30"/>
      <c r="E100" s="31" t="s">
        <v>246</v>
      </c>
      <c r="F100" s="30"/>
      <c r="G100" s="32"/>
      <c r="H100" s="33"/>
      <c r="I100" s="34"/>
      <c r="J100" s="26"/>
      <c r="K100" s="26"/>
      <c r="L100" s="26"/>
      <c r="M100" s="35"/>
      <c r="N100" s="36"/>
      <c r="P100" s="38"/>
      <c r="Q100" s="43"/>
      <c r="R100" s="38"/>
    </row>
    <row r="101" spans="1:18" s="11" customFormat="1" ht="16.5" customHeight="1">
      <c r="A101" s="5"/>
      <c r="B101" s="39" t="s">
        <v>247</v>
      </c>
      <c r="C101" s="39"/>
      <c r="D101" s="40"/>
      <c r="E101" s="41" t="s">
        <v>248</v>
      </c>
      <c r="F101" s="40"/>
      <c r="G101" s="39"/>
      <c r="H101" s="40"/>
      <c r="I101" s="42"/>
      <c r="J101" s="26"/>
      <c r="K101" s="26"/>
      <c r="L101" s="26"/>
      <c r="M101" s="35"/>
      <c r="N101" s="36"/>
      <c r="P101" s="38"/>
      <c r="Q101" s="43"/>
      <c r="R101" s="38"/>
    </row>
    <row r="102" spans="1:18" s="53" customFormat="1" ht="26.25" customHeight="1" outlineLevel="1">
      <c r="A102" s="44"/>
      <c r="B102" s="45" t="s">
        <v>249</v>
      </c>
      <c r="C102" s="45" t="s">
        <v>26</v>
      </c>
      <c r="D102" s="45" t="s">
        <v>250</v>
      </c>
      <c r="E102" s="88" t="s">
        <v>251</v>
      </c>
      <c r="F102" s="47" t="s">
        <v>52</v>
      </c>
      <c r="G102" s="48">
        <v>1</v>
      </c>
      <c r="H102" s="56">
        <v>583</v>
      </c>
      <c r="I102" s="50">
        <f>G102*H102</f>
        <v>583</v>
      </c>
      <c r="J102" s="51"/>
      <c r="K102" s="51"/>
      <c r="L102" s="51"/>
      <c r="M102" s="52"/>
      <c r="P102" s="54"/>
      <c r="Q102" s="55"/>
      <c r="R102" s="54"/>
    </row>
    <row r="103" spans="1:18" s="53" customFormat="1" ht="26.25" customHeight="1" outlineLevel="1">
      <c r="A103" s="44"/>
      <c r="B103" s="45" t="s">
        <v>252</v>
      </c>
      <c r="C103" s="45" t="s">
        <v>26</v>
      </c>
      <c r="D103" s="89" t="s">
        <v>253</v>
      </c>
      <c r="E103" s="90" t="s">
        <v>254</v>
      </c>
      <c r="F103" s="89" t="s">
        <v>52</v>
      </c>
      <c r="G103" s="50">
        <v>2</v>
      </c>
      <c r="H103" s="91">
        <v>467.99</v>
      </c>
      <c r="I103" s="50">
        <f>G103*H103</f>
        <v>935.98</v>
      </c>
      <c r="J103" s="51"/>
      <c r="K103" s="51"/>
      <c r="L103" s="51"/>
      <c r="M103" s="52"/>
      <c r="P103" s="54"/>
      <c r="Q103" s="55"/>
      <c r="R103" s="54"/>
    </row>
    <row r="104" spans="1:18" s="53" customFormat="1" ht="40.5" customHeight="1" outlineLevel="1">
      <c r="A104" s="44"/>
      <c r="B104" s="45" t="s">
        <v>255</v>
      </c>
      <c r="C104" s="45" t="s">
        <v>26</v>
      </c>
      <c r="D104" s="45" t="s">
        <v>256</v>
      </c>
      <c r="E104" s="46" t="s">
        <v>257</v>
      </c>
      <c r="F104" s="47" t="s">
        <v>29</v>
      </c>
      <c r="G104" s="48">
        <v>1</v>
      </c>
      <c r="H104" s="56">
        <v>806.45</v>
      </c>
      <c r="I104" s="50">
        <f>G104*H104</f>
        <v>806.45</v>
      </c>
      <c r="J104" s="51"/>
      <c r="K104" s="51"/>
      <c r="L104" s="51"/>
      <c r="M104" s="52"/>
      <c r="P104" s="54"/>
      <c r="Q104" s="55"/>
      <c r="R104" s="54"/>
    </row>
    <row r="105" spans="1:18" s="37" customFormat="1" ht="16.5" customHeight="1">
      <c r="A105" s="5"/>
      <c r="B105" s="39" t="s">
        <v>258</v>
      </c>
      <c r="C105" s="39"/>
      <c r="D105" s="40"/>
      <c r="E105" s="41" t="s">
        <v>259</v>
      </c>
      <c r="F105" s="40"/>
      <c r="G105" s="39"/>
      <c r="H105" s="40"/>
      <c r="I105" s="42"/>
      <c r="J105" s="26"/>
      <c r="K105" s="26"/>
      <c r="L105" s="26"/>
      <c r="M105" s="35"/>
      <c r="N105" s="36"/>
      <c r="P105" s="38"/>
      <c r="Q105" s="43"/>
      <c r="R105" s="38"/>
    </row>
    <row r="106" spans="1:18" s="37" customFormat="1" ht="16.5" customHeight="1">
      <c r="A106" s="5"/>
      <c r="B106" s="45" t="s">
        <v>260</v>
      </c>
      <c r="C106" s="45" t="s">
        <v>26</v>
      </c>
      <c r="D106" s="92" t="s">
        <v>261</v>
      </c>
      <c r="E106" s="88" t="s">
        <v>262</v>
      </c>
      <c r="F106" s="92" t="s">
        <v>29</v>
      </c>
      <c r="G106" s="48">
        <v>5.21</v>
      </c>
      <c r="H106" s="56">
        <v>23.31</v>
      </c>
      <c r="I106" s="50">
        <f aca="true" t="shared" si="5" ref="I106:I112">G106*H106</f>
        <v>121.4451</v>
      </c>
      <c r="J106" s="26"/>
      <c r="K106" s="26"/>
      <c r="L106" s="26"/>
      <c r="M106" s="35"/>
      <c r="N106" s="36"/>
      <c r="P106" s="38"/>
      <c r="Q106" s="43"/>
      <c r="R106" s="38"/>
    </row>
    <row r="107" spans="1:18" s="37" customFormat="1" ht="16.5" customHeight="1">
      <c r="A107" s="5"/>
      <c r="B107" s="45" t="s">
        <v>263</v>
      </c>
      <c r="C107" s="45" t="s">
        <v>26</v>
      </c>
      <c r="D107" s="92" t="s">
        <v>264</v>
      </c>
      <c r="E107" s="88" t="s">
        <v>265</v>
      </c>
      <c r="F107" s="92" t="s">
        <v>29</v>
      </c>
      <c r="G107" s="48">
        <v>1.3</v>
      </c>
      <c r="H107" s="56">
        <v>511.69</v>
      </c>
      <c r="I107" s="50">
        <f t="shared" si="5"/>
        <v>665.197</v>
      </c>
      <c r="J107" s="26"/>
      <c r="K107" s="26"/>
      <c r="L107" s="26"/>
      <c r="M107" s="35"/>
      <c r="N107" s="36"/>
      <c r="P107" s="38"/>
      <c r="Q107" s="43"/>
      <c r="R107" s="38"/>
    </row>
    <row r="108" spans="1:18" s="79" customFormat="1" ht="16.5" customHeight="1">
      <c r="A108" s="44"/>
      <c r="B108" s="45" t="s">
        <v>266</v>
      </c>
      <c r="C108" s="45" t="s">
        <v>26</v>
      </c>
      <c r="D108" s="92" t="s">
        <v>267</v>
      </c>
      <c r="E108" s="88" t="s">
        <v>268</v>
      </c>
      <c r="F108" s="92" t="s">
        <v>29</v>
      </c>
      <c r="G108" s="48">
        <v>3.15</v>
      </c>
      <c r="H108" s="56">
        <v>445.85</v>
      </c>
      <c r="I108" s="50">
        <f t="shared" si="5"/>
        <v>1404.4275</v>
      </c>
      <c r="J108" s="51"/>
      <c r="K108" s="51"/>
      <c r="L108" s="51"/>
      <c r="M108" s="78"/>
      <c r="P108" s="80"/>
      <c r="Q108" s="55"/>
      <c r="R108" s="80"/>
    </row>
    <row r="109" spans="1:18" s="53" customFormat="1" ht="16.5" customHeight="1" outlineLevel="1">
      <c r="A109" s="44"/>
      <c r="B109" s="45" t="s">
        <v>269</v>
      </c>
      <c r="C109" s="45" t="s">
        <v>26</v>
      </c>
      <c r="D109" s="45" t="s">
        <v>270</v>
      </c>
      <c r="E109" s="46" t="s">
        <v>271</v>
      </c>
      <c r="F109" s="47" t="s">
        <v>29</v>
      </c>
      <c r="G109" s="48">
        <v>6.2</v>
      </c>
      <c r="H109" s="56">
        <v>387.57</v>
      </c>
      <c r="I109" s="50">
        <f t="shared" si="5"/>
        <v>2402.934</v>
      </c>
      <c r="J109" s="51"/>
      <c r="K109" s="51"/>
      <c r="L109" s="51"/>
      <c r="M109" s="52"/>
      <c r="P109" s="54"/>
      <c r="Q109" s="55"/>
      <c r="R109" s="54"/>
    </row>
    <row r="110" spans="1:18" s="57" customFormat="1" ht="16.5" customHeight="1" outlineLevel="1">
      <c r="A110" s="44"/>
      <c r="B110" s="45" t="s">
        <v>272</v>
      </c>
      <c r="C110" s="45" t="s">
        <v>26</v>
      </c>
      <c r="D110" s="45" t="s">
        <v>273</v>
      </c>
      <c r="E110" s="46" t="s">
        <v>274</v>
      </c>
      <c r="F110" s="47" t="s">
        <v>29</v>
      </c>
      <c r="G110" s="48">
        <v>2.2</v>
      </c>
      <c r="H110" s="49">
        <v>547.84</v>
      </c>
      <c r="I110" s="50">
        <f t="shared" si="5"/>
        <v>1205.2480000000003</v>
      </c>
      <c r="J110" s="51"/>
      <c r="K110" s="51"/>
      <c r="L110" s="51"/>
      <c r="M110" s="52"/>
      <c r="N110" s="53"/>
      <c r="P110" s="54"/>
      <c r="Q110" s="55"/>
      <c r="R110" s="54"/>
    </row>
    <row r="111" spans="1:18" s="57" customFormat="1" ht="16.5" customHeight="1" outlineLevel="1">
      <c r="A111" s="44"/>
      <c r="B111" s="45" t="s">
        <v>275</v>
      </c>
      <c r="C111" s="45" t="s">
        <v>26</v>
      </c>
      <c r="D111" s="45" t="s">
        <v>276</v>
      </c>
      <c r="E111" s="46" t="s">
        <v>277</v>
      </c>
      <c r="F111" s="47" t="s">
        <v>29</v>
      </c>
      <c r="G111" s="48">
        <v>8.76</v>
      </c>
      <c r="H111" s="49">
        <v>279.98</v>
      </c>
      <c r="I111" s="50">
        <f t="shared" si="5"/>
        <v>2452.6248</v>
      </c>
      <c r="J111" s="51"/>
      <c r="K111" s="51"/>
      <c r="L111" s="51"/>
      <c r="M111" s="52"/>
      <c r="N111" s="53"/>
      <c r="P111" s="54"/>
      <c r="Q111" s="55"/>
      <c r="R111" s="54"/>
    </row>
    <row r="112" spans="1:18" s="57" customFormat="1" ht="16.5" customHeight="1" outlineLevel="1">
      <c r="A112" s="44"/>
      <c r="B112" s="45" t="s">
        <v>278</v>
      </c>
      <c r="C112" s="45" t="s">
        <v>26</v>
      </c>
      <c r="D112" s="45" t="s">
        <v>279</v>
      </c>
      <c r="E112" s="46" t="s">
        <v>280</v>
      </c>
      <c r="F112" s="47" t="s">
        <v>29</v>
      </c>
      <c r="G112" s="48">
        <v>0.8</v>
      </c>
      <c r="H112" s="49">
        <v>580.03</v>
      </c>
      <c r="I112" s="50">
        <f t="shared" si="5"/>
        <v>464.024</v>
      </c>
      <c r="J112" s="51"/>
      <c r="K112" s="51"/>
      <c r="L112" s="51"/>
      <c r="M112" s="52"/>
      <c r="N112" s="53"/>
      <c r="P112" s="54"/>
      <c r="Q112" s="55"/>
      <c r="R112" s="54"/>
    </row>
    <row r="113" spans="1:18" s="37" customFormat="1" ht="17.25" customHeight="1">
      <c r="A113" s="5"/>
      <c r="B113" s="30" t="s">
        <v>281</v>
      </c>
      <c r="C113" s="30"/>
      <c r="D113" s="30"/>
      <c r="E113" s="31" t="s">
        <v>282</v>
      </c>
      <c r="F113" s="30"/>
      <c r="G113" s="32"/>
      <c r="H113" s="33"/>
      <c r="I113" s="34"/>
      <c r="J113" s="26"/>
      <c r="K113" s="26"/>
      <c r="L113" s="26"/>
      <c r="M113" s="35"/>
      <c r="N113" s="36"/>
      <c r="P113" s="38"/>
      <c r="Q113" s="43"/>
      <c r="R113" s="38"/>
    </row>
    <row r="114" spans="1:18" s="53" customFormat="1" ht="16.5" customHeight="1" outlineLevel="1">
      <c r="A114" s="44"/>
      <c r="B114" s="45" t="s">
        <v>283</v>
      </c>
      <c r="C114" s="45" t="s">
        <v>26</v>
      </c>
      <c r="D114" s="45" t="s">
        <v>284</v>
      </c>
      <c r="E114" s="46" t="s">
        <v>285</v>
      </c>
      <c r="F114" s="47" t="s">
        <v>29</v>
      </c>
      <c r="G114" s="48">
        <f>5.8+1.58</f>
        <v>7.38</v>
      </c>
      <c r="H114" s="56">
        <v>113.4</v>
      </c>
      <c r="I114" s="50">
        <f>G114*H114</f>
        <v>836.892</v>
      </c>
      <c r="J114" s="51"/>
      <c r="K114" s="51"/>
      <c r="L114" s="51"/>
      <c r="M114" s="52"/>
      <c r="P114" s="54"/>
      <c r="Q114" s="55"/>
      <c r="R114" s="54"/>
    </row>
    <row r="115" spans="1:18" s="53" customFormat="1" ht="16.5" customHeight="1" outlineLevel="1">
      <c r="A115" s="44"/>
      <c r="B115" s="45" t="s">
        <v>286</v>
      </c>
      <c r="C115" s="45"/>
      <c r="D115" s="45"/>
      <c r="E115" s="46"/>
      <c r="F115" s="47"/>
      <c r="G115" s="48"/>
      <c r="H115" s="56"/>
      <c r="I115" s="50"/>
      <c r="J115" s="51"/>
      <c r="K115" s="51"/>
      <c r="L115" s="51"/>
      <c r="M115" s="52"/>
      <c r="P115" s="54"/>
      <c r="Q115" s="55"/>
      <c r="R115" s="54"/>
    </row>
    <row r="116" spans="1:18" s="37" customFormat="1" ht="17.25" customHeight="1">
      <c r="A116" s="5"/>
      <c r="B116" s="30" t="s">
        <v>287</v>
      </c>
      <c r="C116" s="30"/>
      <c r="D116" s="30"/>
      <c r="E116" s="31" t="s">
        <v>288</v>
      </c>
      <c r="F116" s="30"/>
      <c r="G116" s="32"/>
      <c r="H116" s="33"/>
      <c r="I116" s="34"/>
      <c r="J116" s="26"/>
      <c r="K116" s="26"/>
      <c r="L116" s="26"/>
      <c r="M116" s="35"/>
      <c r="N116" s="36"/>
      <c r="P116" s="38"/>
      <c r="Q116" s="43"/>
      <c r="R116" s="38"/>
    </row>
    <row r="117" spans="1:18" s="53" customFormat="1" ht="16.5" customHeight="1" outlineLevel="1">
      <c r="A117" s="44"/>
      <c r="B117" s="45" t="s">
        <v>289</v>
      </c>
      <c r="C117" s="45" t="s">
        <v>26</v>
      </c>
      <c r="D117" s="45" t="s">
        <v>290</v>
      </c>
      <c r="E117" s="46" t="s">
        <v>291</v>
      </c>
      <c r="F117" s="47" t="s">
        <v>52</v>
      </c>
      <c r="G117" s="93">
        <v>2</v>
      </c>
      <c r="H117" s="56">
        <v>532.76</v>
      </c>
      <c r="I117" s="50">
        <f>G117*H117</f>
        <v>1065.52</v>
      </c>
      <c r="J117" s="51"/>
      <c r="K117" s="51"/>
      <c r="L117" s="51"/>
      <c r="M117" s="52"/>
      <c r="P117" s="54"/>
      <c r="Q117" s="55"/>
      <c r="R117" s="54"/>
    </row>
    <row r="118" spans="1:18" s="53" customFormat="1" ht="16.5" customHeight="1" outlineLevel="1">
      <c r="A118" s="44"/>
      <c r="B118" s="45" t="s">
        <v>292</v>
      </c>
      <c r="C118" s="45" t="s">
        <v>26</v>
      </c>
      <c r="D118" s="45" t="s">
        <v>293</v>
      </c>
      <c r="E118" s="88" t="s">
        <v>294</v>
      </c>
      <c r="F118" s="47" t="s">
        <v>52</v>
      </c>
      <c r="G118" s="48">
        <v>10</v>
      </c>
      <c r="H118" s="56">
        <v>324.06</v>
      </c>
      <c r="I118" s="50">
        <f>G118*H118</f>
        <v>3240.6</v>
      </c>
      <c r="J118" s="51"/>
      <c r="K118" s="51"/>
      <c r="L118" s="51"/>
      <c r="M118" s="52"/>
      <c r="P118" s="54"/>
      <c r="Q118" s="55"/>
      <c r="R118" s="54"/>
    </row>
    <row r="119" spans="1:18" s="37" customFormat="1" ht="17.25" customHeight="1">
      <c r="A119" s="5"/>
      <c r="B119" s="30" t="s">
        <v>295</v>
      </c>
      <c r="C119" s="30"/>
      <c r="D119" s="30"/>
      <c r="E119" s="31" t="s">
        <v>296</v>
      </c>
      <c r="F119" s="30"/>
      <c r="G119" s="32"/>
      <c r="H119" s="33"/>
      <c r="I119" s="34"/>
      <c r="J119" s="26"/>
      <c r="K119" s="26"/>
      <c r="L119" s="26"/>
      <c r="M119" s="35"/>
      <c r="N119" s="36"/>
      <c r="P119" s="38"/>
      <c r="Q119" s="43"/>
      <c r="R119" s="38"/>
    </row>
    <row r="120" spans="1:18" s="53" customFormat="1" ht="29.25" customHeight="1" outlineLevel="1">
      <c r="A120" s="44"/>
      <c r="B120" s="45" t="s">
        <v>297</v>
      </c>
      <c r="C120" s="45" t="s">
        <v>26</v>
      </c>
      <c r="D120" s="45" t="s">
        <v>298</v>
      </c>
      <c r="E120" s="46" t="s">
        <v>299</v>
      </c>
      <c r="F120" s="47" t="s">
        <v>52</v>
      </c>
      <c r="G120" s="48">
        <v>3</v>
      </c>
      <c r="H120" s="56">
        <v>126.6</v>
      </c>
      <c r="I120" s="50">
        <f>G120*H120</f>
        <v>379.79999999999995</v>
      </c>
      <c r="J120" s="51"/>
      <c r="K120" s="51"/>
      <c r="L120" s="51"/>
      <c r="M120" s="52"/>
      <c r="P120" s="54"/>
      <c r="Q120" s="55"/>
      <c r="R120" s="54"/>
    </row>
    <row r="121" spans="1:18" s="53" customFormat="1" ht="30" customHeight="1" outlineLevel="1">
      <c r="A121" s="44"/>
      <c r="B121" s="45" t="s">
        <v>300</v>
      </c>
      <c r="C121" s="45" t="s">
        <v>26</v>
      </c>
      <c r="D121" s="45" t="s">
        <v>301</v>
      </c>
      <c r="E121" s="88" t="s">
        <v>302</v>
      </c>
      <c r="F121" s="59" t="s">
        <v>52</v>
      </c>
      <c r="G121" s="48">
        <v>1</v>
      </c>
      <c r="H121" s="56">
        <v>337.07</v>
      </c>
      <c r="I121" s="50">
        <f>G121*H121</f>
        <v>337.07</v>
      </c>
      <c r="J121" s="51"/>
      <c r="K121" s="51"/>
      <c r="L121" s="51"/>
      <c r="M121" s="52"/>
      <c r="P121" s="54"/>
      <c r="Q121" s="55"/>
      <c r="R121" s="54"/>
    </row>
    <row r="122" spans="1:18" s="53" customFormat="1" ht="26.25" customHeight="1" outlineLevel="1">
      <c r="A122" s="44"/>
      <c r="B122" s="45" t="s">
        <v>303</v>
      </c>
      <c r="C122" s="45" t="s">
        <v>26</v>
      </c>
      <c r="D122" s="45" t="s">
        <v>304</v>
      </c>
      <c r="E122" s="88" t="s">
        <v>305</v>
      </c>
      <c r="F122" s="59" t="s">
        <v>52</v>
      </c>
      <c r="G122" s="48">
        <v>1</v>
      </c>
      <c r="H122" s="56">
        <v>116.75</v>
      </c>
      <c r="I122" s="50">
        <f>G122*H122</f>
        <v>116.75</v>
      </c>
      <c r="J122" s="51"/>
      <c r="K122" s="51"/>
      <c r="L122" s="51"/>
      <c r="M122" s="52"/>
      <c r="P122" s="54"/>
      <c r="Q122" s="55"/>
      <c r="R122" s="54"/>
    </row>
    <row r="123" spans="1:18" s="37" customFormat="1" ht="17.25" customHeight="1">
      <c r="A123" s="5"/>
      <c r="B123" s="30" t="s">
        <v>306</v>
      </c>
      <c r="C123" s="30"/>
      <c r="D123" s="30"/>
      <c r="E123" s="86" t="s">
        <v>307</v>
      </c>
      <c r="F123" s="30"/>
      <c r="G123" s="32"/>
      <c r="H123" s="33"/>
      <c r="I123" s="34"/>
      <c r="J123" s="26"/>
      <c r="K123" s="26"/>
      <c r="L123" s="26"/>
      <c r="M123" s="35"/>
      <c r="N123" s="36"/>
      <c r="P123" s="38"/>
      <c r="Q123" s="43"/>
      <c r="R123" s="38"/>
    </row>
    <row r="124" spans="1:18" s="53" customFormat="1" ht="27.75" customHeight="1" outlineLevel="1">
      <c r="A124" s="44"/>
      <c r="B124" s="45" t="s">
        <v>308</v>
      </c>
      <c r="C124" s="45" t="s">
        <v>26</v>
      </c>
      <c r="D124" s="45" t="s">
        <v>309</v>
      </c>
      <c r="E124" s="46" t="s">
        <v>310</v>
      </c>
      <c r="F124" s="47" t="s">
        <v>29</v>
      </c>
      <c r="G124" s="48">
        <v>0.9</v>
      </c>
      <c r="H124" s="56">
        <v>899.12</v>
      </c>
      <c r="I124" s="50">
        <f>G124*H124</f>
        <v>809.208</v>
      </c>
      <c r="J124" s="51"/>
      <c r="K124" s="51"/>
      <c r="L124" s="51"/>
      <c r="M124" s="52"/>
      <c r="P124" s="54"/>
      <c r="Q124" s="55"/>
      <c r="R124" s="54"/>
    </row>
    <row r="125" spans="1:18" s="53" customFormat="1" ht="16.5" customHeight="1" outlineLevel="1">
      <c r="A125" s="44"/>
      <c r="B125" s="45" t="s">
        <v>311</v>
      </c>
      <c r="C125" s="45" t="s">
        <v>26</v>
      </c>
      <c r="D125" s="45" t="s">
        <v>312</v>
      </c>
      <c r="E125" s="46" t="s">
        <v>313</v>
      </c>
      <c r="F125" s="47" t="s">
        <v>29</v>
      </c>
      <c r="G125" s="48">
        <v>9.01</v>
      </c>
      <c r="H125" s="56">
        <v>617.64</v>
      </c>
      <c r="I125" s="50">
        <f>G125*H125</f>
        <v>5564.9364</v>
      </c>
      <c r="J125" s="51"/>
      <c r="K125" s="51"/>
      <c r="L125" s="51"/>
      <c r="M125" s="52"/>
      <c r="P125" s="54"/>
      <c r="Q125" s="55"/>
      <c r="R125" s="54"/>
    </row>
    <row r="126" spans="1:18" s="53" customFormat="1" ht="16.5" customHeight="1" outlineLevel="1">
      <c r="A126" s="44"/>
      <c r="B126" s="30" t="s">
        <v>314</v>
      </c>
      <c r="C126" s="30"/>
      <c r="D126" s="30"/>
      <c r="E126" s="86" t="s">
        <v>315</v>
      </c>
      <c r="F126" s="30"/>
      <c r="G126" s="32"/>
      <c r="H126" s="33"/>
      <c r="I126" s="34"/>
      <c r="J126" s="51"/>
      <c r="K126" s="51"/>
      <c r="L126" s="51"/>
      <c r="M126" s="52"/>
      <c r="P126" s="54"/>
      <c r="Q126" s="55"/>
      <c r="R126" s="54"/>
    </row>
    <row r="127" spans="1:18" s="53" customFormat="1" ht="16.5" customHeight="1" outlineLevel="1">
      <c r="A127" s="44"/>
      <c r="B127" s="39" t="s">
        <v>316</v>
      </c>
      <c r="C127" s="39"/>
      <c r="D127" s="40"/>
      <c r="E127" s="41" t="s">
        <v>317</v>
      </c>
      <c r="F127" s="40"/>
      <c r="G127" s="39"/>
      <c r="H127" s="40"/>
      <c r="I127" s="42"/>
      <c r="J127" s="51"/>
      <c r="K127" s="51"/>
      <c r="L127" s="51"/>
      <c r="M127" s="52"/>
      <c r="P127" s="54"/>
      <c r="Q127" s="55"/>
      <c r="R127" s="54"/>
    </row>
    <row r="128" spans="1:18" s="53" customFormat="1" ht="16.5" customHeight="1" outlineLevel="1">
      <c r="A128" s="44"/>
      <c r="B128" s="92" t="s">
        <v>318</v>
      </c>
      <c r="C128" s="45" t="s">
        <v>26</v>
      </c>
      <c r="D128" s="45" t="s">
        <v>34</v>
      </c>
      <c r="E128" s="46" t="s">
        <v>35</v>
      </c>
      <c r="F128" s="47" t="s">
        <v>36</v>
      </c>
      <c r="G128" s="48">
        <v>0.56</v>
      </c>
      <c r="H128" s="56">
        <v>165.22</v>
      </c>
      <c r="I128" s="50">
        <f aca="true" t="shared" si="6" ref="I128:I154">G128*H128</f>
        <v>92.5232</v>
      </c>
      <c r="J128" s="51"/>
      <c r="K128" s="51"/>
      <c r="L128" s="51"/>
      <c r="M128" s="52"/>
      <c r="P128" s="54"/>
      <c r="Q128" s="55"/>
      <c r="R128" s="54"/>
    </row>
    <row r="129" spans="1:18" s="53" customFormat="1" ht="16.5" customHeight="1" outlineLevel="1">
      <c r="A129" s="44"/>
      <c r="B129" s="92" t="s">
        <v>319</v>
      </c>
      <c r="C129" s="45" t="s">
        <v>26</v>
      </c>
      <c r="D129" s="94" t="s">
        <v>320</v>
      </c>
      <c r="E129" s="88" t="s">
        <v>321</v>
      </c>
      <c r="F129" s="59" t="s">
        <v>36</v>
      </c>
      <c r="G129" s="50">
        <v>1.1400000000000001</v>
      </c>
      <c r="H129" s="49">
        <v>37.56</v>
      </c>
      <c r="I129" s="50">
        <f t="shared" si="6"/>
        <v>42.818400000000004</v>
      </c>
      <c r="J129" s="51"/>
      <c r="K129" s="51"/>
      <c r="L129" s="51"/>
      <c r="M129" s="52"/>
      <c r="P129" s="54"/>
      <c r="Q129" s="55"/>
      <c r="R129" s="54"/>
    </row>
    <row r="130" spans="1:18" s="53" customFormat="1" ht="29.25" customHeight="1" outlineLevel="1">
      <c r="A130" s="44"/>
      <c r="B130" s="92" t="s">
        <v>322</v>
      </c>
      <c r="C130" s="45" t="s">
        <v>26</v>
      </c>
      <c r="D130" s="94" t="s">
        <v>323</v>
      </c>
      <c r="E130" s="88" t="s">
        <v>324</v>
      </c>
      <c r="F130" s="59" t="s">
        <v>36</v>
      </c>
      <c r="G130" s="50">
        <v>0.72</v>
      </c>
      <c r="H130" s="49">
        <v>4.53</v>
      </c>
      <c r="I130" s="50">
        <f t="shared" si="6"/>
        <v>3.2616</v>
      </c>
      <c r="J130" s="51"/>
      <c r="K130" s="51"/>
      <c r="L130" s="51"/>
      <c r="M130" s="52"/>
      <c r="P130" s="54"/>
      <c r="Q130" s="55"/>
      <c r="R130" s="54"/>
    </row>
    <row r="131" spans="1:18" s="53" customFormat="1" ht="16.5" customHeight="1" outlineLevel="1">
      <c r="A131" s="44"/>
      <c r="B131" s="92" t="s">
        <v>325</v>
      </c>
      <c r="C131" s="45" t="s">
        <v>26</v>
      </c>
      <c r="D131" s="94" t="s">
        <v>326</v>
      </c>
      <c r="E131" s="88" t="s">
        <v>327</v>
      </c>
      <c r="F131" s="59" t="s">
        <v>48</v>
      </c>
      <c r="G131" s="50">
        <v>12</v>
      </c>
      <c r="H131" s="49">
        <v>47.04</v>
      </c>
      <c r="I131" s="50">
        <f t="shared" si="6"/>
        <v>564.48</v>
      </c>
      <c r="J131" s="51"/>
      <c r="K131" s="51"/>
      <c r="L131" s="51"/>
      <c r="M131" s="52"/>
      <c r="P131" s="54"/>
      <c r="Q131" s="55"/>
      <c r="R131" s="54"/>
    </row>
    <row r="132" spans="1:18" s="53" customFormat="1" ht="16.5" customHeight="1" outlineLevel="1">
      <c r="A132" s="44"/>
      <c r="B132" s="92" t="s">
        <v>328</v>
      </c>
      <c r="C132" s="45" t="s">
        <v>26</v>
      </c>
      <c r="D132" s="94" t="s">
        <v>329</v>
      </c>
      <c r="E132" s="88" t="s">
        <v>330</v>
      </c>
      <c r="F132" s="59" t="s">
        <v>29</v>
      </c>
      <c r="G132" s="50">
        <v>11.08</v>
      </c>
      <c r="H132" s="50">
        <v>62.62</v>
      </c>
      <c r="I132" s="50">
        <f t="shared" si="6"/>
        <v>693.8296</v>
      </c>
      <c r="J132" s="51"/>
      <c r="K132" s="51"/>
      <c r="L132" s="51"/>
      <c r="M132" s="52"/>
      <c r="P132" s="54"/>
      <c r="Q132" s="55"/>
      <c r="R132" s="54"/>
    </row>
    <row r="133" spans="1:18" s="53" customFormat="1" ht="16.5" customHeight="1" outlineLevel="1">
      <c r="A133" s="44"/>
      <c r="B133" s="92" t="s">
        <v>331</v>
      </c>
      <c r="C133" s="45" t="s">
        <v>26</v>
      </c>
      <c r="D133" s="94" t="s">
        <v>332</v>
      </c>
      <c r="E133" s="46" t="s">
        <v>333</v>
      </c>
      <c r="F133" s="95" t="s">
        <v>36</v>
      </c>
      <c r="G133" s="48">
        <v>0.42</v>
      </c>
      <c r="H133" s="49">
        <v>4.61</v>
      </c>
      <c r="I133" s="50">
        <f t="shared" si="6"/>
        <v>1.9362000000000001</v>
      </c>
      <c r="J133" s="51"/>
      <c r="K133" s="51"/>
      <c r="L133" s="51"/>
      <c r="M133" s="52"/>
      <c r="P133" s="54"/>
      <c r="Q133" s="55"/>
      <c r="R133" s="54"/>
    </row>
    <row r="134" spans="1:18" s="53" customFormat="1" ht="16.5" customHeight="1" outlineLevel="1">
      <c r="A134" s="44"/>
      <c r="B134" s="92" t="s">
        <v>334</v>
      </c>
      <c r="C134" s="45" t="s">
        <v>26</v>
      </c>
      <c r="D134" s="45" t="s">
        <v>335</v>
      </c>
      <c r="E134" s="46" t="s">
        <v>336</v>
      </c>
      <c r="F134" s="95" t="s">
        <v>36</v>
      </c>
      <c r="G134" s="48">
        <f>4*0.1</f>
        <v>0.4</v>
      </c>
      <c r="H134" s="96">
        <v>645.57</v>
      </c>
      <c r="I134" s="50">
        <f t="shared" si="6"/>
        <v>258.228</v>
      </c>
      <c r="J134" s="51"/>
      <c r="K134" s="51"/>
      <c r="L134" s="51"/>
      <c r="M134" s="52"/>
      <c r="P134" s="54"/>
      <c r="Q134" s="55"/>
      <c r="R134" s="54"/>
    </row>
    <row r="135" spans="1:18" s="53" customFormat="1" ht="16.5" customHeight="1" outlineLevel="1">
      <c r="A135" s="44"/>
      <c r="B135" s="92" t="s">
        <v>337</v>
      </c>
      <c r="C135" s="45" t="s">
        <v>26</v>
      </c>
      <c r="D135" s="94" t="s">
        <v>338</v>
      </c>
      <c r="E135" s="88" t="s">
        <v>339</v>
      </c>
      <c r="F135" s="95" t="s">
        <v>36</v>
      </c>
      <c r="G135" s="50">
        <v>2.025</v>
      </c>
      <c r="H135" s="49">
        <v>265.04</v>
      </c>
      <c r="I135" s="50">
        <f t="shared" si="6"/>
        <v>536.706</v>
      </c>
      <c r="J135" s="51"/>
      <c r="K135" s="51"/>
      <c r="L135" s="51"/>
      <c r="M135" s="52"/>
      <c r="P135" s="54"/>
      <c r="Q135" s="55"/>
      <c r="R135" s="54"/>
    </row>
    <row r="136" spans="1:18" s="53" customFormat="1" ht="16.5" customHeight="1" outlineLevel="1">
      <c r="A136" s="44"/>
      <c r="B136" s="92" t="s">
        <v>340</v>
      </c>
      <c r="C136" s="45" t="s">
        <v>26</v>
      </c>
      <c r="D136" s="94" t="s">
        <v>341</v>
      </c>
      <c r="E136" s="88" t="s">
        <v>342</v>
      </c>
      <c r="F136" s="94" t="s">
        <v>98</v>
      </c>
      <c r="G136" s="50">
        <v>155.75</v>
      </c>
      <c r="H136" s="49">
        <v>6.27</v>
      </c>
      <c r="I136" s="50">
        <f t="shared" si="6"/>
        <v>976.5524999999999</v>
      </c>
      <c r="J136" s="51"/>
      <c r="K136" s="51"/>
      <c r="L136" s="51"/>
      <c r="M136" s="52"/>
      <c r="P136" s="54"/>
      <c r="Q136" s="55"/>
      <c r="R136" s="54"/>
    </row>
    <row r="137" spans="1:18" s="53" customFormat="1" ht="16.5" customHeight="1" outlineLevel="1">
      <c r="A137" s="44"/>
      <c r="B137" s="92" t="s">
        <v>343</v>
      </c>
      <c r="C137" s="45" t="s">
        <v>26</v>
      </c>
      <c r="D137" s="45" t="s">
        <v>344</v>
      </c>
      <c r="E137" s="46" t="s">
        <v>345</v>
      </c>
      <c r="F137" s="59" t="s">
        <v>29</v>
      </c>
      <c r="G137" s="48">
        <v>19.5</v>
      </c>
      <c r="H137" s="56">
        <v>53.16</v>
      </c>
      <c r="I137" s="50">
        <f t="shared" si="6"/>
        <v>1036.62</v>
      </c>
      <c r="J137" s="51"/>
      <c r="K137" s="51"/>
      <c r="L137" s="51"/>
      <c r="M137" s="52"/>
      <c r="P137" s="54"/>
      <c r="Q137" s="55"/>
      <c r="R137" s="54"/>
    </row>
    <row r="138" spans="1:18" s="53" customFormat="1" ht="16.5" customHeight="1" outlineLevel="1">
      <c r="A138" s="44"/>
      <c r="B138" s="92" t="s">
        <v>346</v>
      </c>
      <c r="C138" s="45" t="s">
        <v>26</v>
      </c>
      <c r="D138" s="45" t="s">
        <v>220</v>
      </c>
      <c r="E138" s="46" t="s">
        <v>221</v>
      </c>
      <c r="F138" s="47" t="s">
        <v>29</v>
      </c>
      <c r="G138" s="48">
        <v>19.5</v>
      </c>
      <c r="H138" s="56">
        <v>4.83</v>
      </c>
      <c r="I138" s="50">
        <f t="shared" si="6"/>
        <v>94.185</v>
      </c>
      <c r="J138" s="51"/>
      <c r="K138" s="51"/>
      <c r="L138" s="51"/>
      <c r="M138" s="52"/>
      <c r="P138" s="54"/>
      <c r="Q138" s="55"/>
      <c r="R138" s="54"/>
    </row>
    <row r="139" spans="1:18" s="53" customFormat="1" ht="16.5" customHeight="1" outlineLevel="1">
      <c r="A139" s="44"/>
      <c r="B139" s="92" t="s">
        <v>347</v>
      </c>
      <c r="C139" s="45" t="s">
        <v>26</v>
      </c>
      <c r="D139" s="45" t="s">
        <v>223</v>
      </c>
      <c r="E139" s="46" t="s">
        <v>224</v>
      </c>
      <c r="F139" s="47" t="s">
        <v>29</v>
      </c>
      <c r="G139" s="48">
        <v>12.96</v>
      </c>
      <c r="H139" s="56">
        <v>9.39</v>
      </c>
      <c r="I139" s="50">
        <f t="shared" si="6"/>
        <v>121.69440000000002</v>
      </c>
      <c r="J139" s="51"/>
      <c r="K139" s="51"/>
      <c r="L139" s="51"/>
      <c r="M139" s="52"/>
      <c r="P139" s="54"/>
      <c r="Q139" s="55"/>
      <c r="R139" s="54"/>
    </row>
    <row r="140" spans="1:18" s="53" customFormat="1" ht="37.5" customHeight="1" outlineLevel="1">
      <c r="A140" s="44"/>
      <c r="B140" s="92" t="s">
        <v>348</v>
      </c>
      <c r="C140" s="45" t="s">
        <v>226</v>
      </c>
      <c r="D140" s="45" t="s">
        <v>227</v>
      </c>
      <c r="E140" s="46" t="s">
        <v>228</v>
      </c>
      <c r="F140" s="47" t="s">
        <v>29</v>
      </c>
      <c r="G140" s="48">
        <v>21</v>
      </c>
      <c r="H140" s="56">
        <v>44.44</v>
      </c>
      <c r="I140" s="50">
        <f t="shared" si="6"/>
        <v>933.24</v>
      </c>
      <c r="J140" s="51"/>
      <c r="K140" s="51"/>
      <c r="L140" s="51"/>
      <c r="M140" s="52"/>
      <c r="P140" s="54"/>
      <c r="Q140" s="55"/>
      <c r="R140" s="54"/>
    </row>
    <row r="141" spans="1:18" s="53" customFormat="1" ht="26.25" customHeight="1" outlineLevel="1">
      <c r="A141" s="44"/>
      <c r="B141" s="92" t="s">
        <v>349</v>
      </c>
      <c r="C141" s="45" t="s">
        <v>26</v>
      </c>
      <c r="D141" s="45" t="s">
        <v>240</v>
      </c>
      <c r="E141" s="88" t="s">
        <v>241</v>
      </c>
      <c r="F141" s="47" t="s">
        <v>29</v>
      </c>
      <c r="G141" s="48">
        <v>4</v>
      </c>
      <c r="H141" s="56">
        <v>37.6</v>
      </c>
      <c r="I141" s="50">
        <f t="shared" si="6"/>
        <v>150.4</v>
      </c>
      <c r="J141" s="51"/>
      <c r="K141" s="51"/>
      <c r="L141" s="51"/>
      <c r="M141" s="52"/>
      <c r="P141" s="54"/>
      <c r="Q141" s="55"/>
      <c r="R141" s="54"/>
    </row>
    <row r="142" spans="1:18" s="53" customFormat="1" ht="16.5" customHeight="1" outlineLevel="1">
      <c r="A142" s="44"/>
      <c r="B142" s="92" t="s">
        <v>350</v>
      </c>
      <c r="C142" s="45" t="s">
        <v>226</v>
      </c>
      <c r="D142" s="45" t="s">
        <v>351</v>
      </c>
      <c r="E142" s="88" t="s">
        <v>352</v>
      </c>
      <c r="F142" s="47" t="s">
        <v>29</v>
      </c>
      <c r="G142" s="48">
        <v>5.8</v>
      </c>
      <c r="H142" s="56">
        <v>284.51</v>
      </c>
      <c r="I142" s="50">
        <f t="shared" si="6"/>
        <v>1650.158</v>
      </c>
      <c r="J142" s="51"/>
      <c r="K142" s="51"/>
      <c r="L142" s="51"/>
      <c r="M142" s="52"/>
      <c r="P142" s="54"/>
      <c r="Q142" s="55"/>
      <c r="R142" s="54"/>
    </row>
    <row r="143" spans="1:18" s="53" customFormat="1" ht="27.75" customHeight="1" outlineLevel="1">
      <c r="A143" s="44"/>
      <c r="B143" s="92" t="s">
        <v>353</v>
      </c>
      <c r="C143" s="45" t="s">
        <v>26</v>
      </c>
      <c r="D143" s="94" t="s">
        <v>354</v>
      </c>
      <c r="E143" s="88" t="s">
        <v>355</v>
      </c>
      <c r="F143" s="47" t="s">
        <v>29</v>
      </c>
      <c r="G143" s="48">
        <v>6.08</v>
      </c>
      <c r="H143" s="56">
        <v>87.73</v>
      </c>
      <c r="I143" s="50">
        <f t="shared" si="6"/>
        <v>533.3984</v>
      </c>
      <c r="J143" s="51"/>
      <c r="K143" s="51"/>
      <c r="L143" s="51"/>
      <c r="M143" s="52"/>
      <c r="P143" s="54"/>
      <c r="Q143" s="55"/>
      <c r="R143" s="54"/>
    </row>
    <row r="144" spans="1:18" s="53" customFormat="1" ht="26.25" customHeight="1" outlineLevel="1">
      <c r="A144" s="44"/>
      <c r="B144" s="92" t="s">
        <v>356</v>
      </c>
      <c r="C144" s="45" t="s">
        <v>226</v>
      </c>
      <c r="D144" s="97" t="s">
        <v>357</v>
      </c>
      <c r="E144" s="88" t="s">
        <v>358</v>
      </c>
      <c r="F144" s="47" t="s">
        <v>52</v>
      </c>
      <c r="G144" s="48">
        <v>2</v>
      </c>
      <c r="H144" s="56">
        <v>53.43</v>
      </c>
      <c r="I144" s="50">
        <f t="shared" si="6"/>
        <v>106.86</v>
      </c>
      <c r="J144" s="51"/>
      <c r="K144" s="51"/>
      <c r="L144" s="51"/>
      <c r="M144" s="52"/>
      <c r="P144" s="54"/>
      <c r="Q144" s="55"/>
      <c r="R144" s="54"/>
    </row>
    <row r="145" spans="1:18" s="53" customFormat="1" ht="16.5" customHeight="1" outlineLevel="1">
      <c r="A145" s="44"/>
      <c r="B145" s="92" t="s">
        <v>359</v>
      </c>
      <c r="C145" s="45" t="s">
        <v>26</v>
      </c>
      <c r="D145" s="94" t="s">
        <v>360</v>
      </c>
      <c r="E145" s="88" t="s">
        <v>361</v>
      </c>
      <c r="F145" s="94" t="s">
        <v>52</v>
      </c>
      <c r="G145" s="48">
        <v>1</v>
      </c>
      <c r="H145" s="49">
        <v>35.64</v>
      </c>
      <c r="I145" s="50">
        <f t="shared" si="6"/>
        <v>35.64</v>
      </c>
      <c r="J145" s="51"/>
      <c r="K145" s="51"/>
      <c r="L145" s="51"/>
      <c r="M145" s="52"/>
      <c r="P145" s="54"/>
      <c r="Q145" s="55"/>
      <c r="R145" s="54"/>
    </row>
    <row r="146" spans="1:18" s="53" customFormat="1" ht="16.5" customHeight="1" outlineLevel="1">
      <c r="A146" s="44"/>
      <c r="B146" s="92" t="s">
        <v>362</v>
      </c>
      <c r="C146" s="45" t="s">
        <v>26</v>
      </c>
      <c r="D146" s="45" t="s">
        <v>363</v>
      </c>
      <c r="E146" s="46" t="s">
        <v>364</v>
      </c>
      <c r="F146" s="48" t="s">
        <v>48</v>
      </c>
      <c r="G146" s="48">
        <v>15.5</v>
      </c>
      <c r="H146" s="50">
        <v>22.25</v>
      </c>
      <c r="I146" s="50">
        <f t="shared" si="6"/>
        <v>344.875</v>
      </c>
      <c r="J146" s="51"/>
      <c r="K146" s="51"/>
      <c r="L146" s="51"/>
      <c r="M146" s="52"/>
      <c r="P146" s="54"/>
      <c r="Q146" s="55"/>
      <c r="R146" s="54"/>
    </row>
    <row r="147" spans="1:18" s="100" customFormat="1" ht="26.25" customHeight="1" outlineLevel="1">
      <c r="A147" s="44"/>
      <c r="B147" s="92" t="s">
        <v>365</v>
      </c>
      <c r="C147" s="45" t="s">
        <v>26</v>
      </c>
      <c r="D147" s="45" t="s">
        <v>366</v>
      </c>
      <c r="E147" s="46" t="s">
        <v>367</v>
      </c>
      <c r="F147" s="48" t="s">
        <v>48</v>
      </c>
      <c r="G147" s="48">
        <v>21.5</v>
      </c>
      <c r="H147" s="50">
        <v>31.52</v>
      </c>
      <c r="I147" s="50">
        <f t="shared" si="6"/>
        <v>677.68</v>
      </c>
      <c r="J147" s="98"/>
      <c r="K147" s="98"/>
      <c r="L147" s="98"/>
      <c r="M147" s="99"/>
      <c r="P147" s="101"/>
      <c r="Q147" s="55"/>
      <c r="R147" s="101"/>
    </row>
    <row r="148" spans="1:18" s="53" customFormat="1" ht="16.5" customHeight="1" outlineLevel="1">
      <c r="A148" s="44"/>
      <c r="B148" s="92" t="s">
        <v>368</v>
      </c>
      <c r="C148" s="45" t="s">
        <v>26</v>
      </c>
      <c r="D148" s="94" t="s">
        <v>369</v>
      </c>
      <c r="E148" s="88" t="s">
        <v>370</v>
      </c>
      <c r="F148" s="47" t="s">
        <v>48</v>
      </c>
      <c r="G148" s="48">
        <v>5</v>
      </c>
      <c r="H148" s="49">
        <v>21.4</v>
      </c>
      <c r="I148" s="50">
        <f t="shared" si="6"/>
        <v>107</v>
      </c>
      <c r="J148" s="51"/>
      <c r="K148" s="51"/>
      <c r="L148" s="51"/>
      <c r="M148" s="52"/>
      <c r="P148" s="54"/>
      <c r="Q148" s="55"/>
      <c r="R148" s="54"/>
    </row>
    <row r="149" spans="1:18" s="53" customFormat="1" ht="16.5" customHeight="1" outlineLevel="1">
      <c r="A149" s="44"/>
      <c r="B149" s="92" t="s">
        <v>371</v>
      </c>
      <c r="C149" s="45" t="s">
        <v>26</v>
      </c>
      <c r="D149" s="94" t="s">
        <v>372</v>
      </c>
      <c r="E149" s="88" t="s">
        <v>373</v>
      </c>
      <c r="F149" s="47" t="s">
        <v>48</v>
      </c>
      <c r="G149" s="48">
        <v>11</v>
      </c>
      <c r="H149" s="49">
        <v>3.21</v>
      </c>
      <c r="I149" s="50">
        <f t="shared" si="6"/>
        <v>35.31</v>
      </c>
      <c r="J149" s="51"/>
      <c r="K149" s="51"/>
      <c r="L149" s="51"/>
      <c r="M149" s="52"/>
      <c r="P149" s="54"/>
      <c r="Q149" s="55"/>
      <c r="R149" s="54"/>
    </row>
    <row r="150" spans="1:18" s="53" customFormat="1" ht="16.5" customHeight="1" outlineLevel="1">
      <c r="A150" s="44"/>
      <c r="B150" s="92" t="s">
        <v>374</v>
      </c>
      <c r="C150" s="45" t="s">
        <v>26</v>
      </c>
      <c r="D150" s="94" t="s">
        <v>375</v>
      </c>
      <c r="E150" s="88" t="s">
        <v>376</v>
      </c>
      <c r="F150" s="47" t="s">
        <v>52</v>
      </c>
      <c r="G150" s="48">
        <v>2</v>
      </c>
      <c r="H150" s="49">
        <v>11.46</v>
      </c>
      <c r="I150" s="50">
        <f t="shared" si="6"/>
        <v>22.92</v>
      </c>
      <c r="J150" s="51"/>
      <c r="K150" s="51"/>
      <c r="L150" s="51"/>
      <c r="M150" s="52"/>
      <c r="P150" s="54"/>
      <c r="Q150" s="55"/>
      <c r="R150" s="54"/>
    </row>
    <row r="151" spans="1:18" s="53" customFormat="1" ht="16.5" customHeight="1" outlineLevel="1">
      <c r="A151" s="44"/>
      <c r="B151" s="92" t="s">
        <v>377</v>
      </c>
      <c r="C151" s="45" t="s">
        <v>26</v>
      </c>
      <c r="D151" s="94" t="s">
        <v>378</v>
      </c>
      <c r="E151" s="88" t="s">
        <v>379</v>
      </c>
      <c r="F151" s="47" t="s">
        <v>52</v>
      </c>
      <c r="G151" s="48">
        <v>1</v>
      </c>
      <c r="H151" s="102">
        <v>23.7</v>
      </c>
      <c r="I151" s="50">
        <f t="shared" si="6"/>
        <v>23.7</v>
      </c>
      <c r="J151" s="51"/>
      <c r="K151" s="51"/>
      <c r="L151" s="51"/>
      <c r="M151" s="52"/>
      <c r="P151" s="54"/>
      <c r="Q151" s="55"/>
      <c r="R151" s="54"/>
    </row>
    <row r="152" spans="1:18" s="53" customFormat="1" ht="16.5" customHeight="1" outlineLevel="1">
      <c r="A152" s="44"/>
      <c r="B152" s="92" t="s">
        <v>380</v>
      </c>
      <c r="C152" s="45" t="s">
        <v>26</v>
      </c>
      <c r="D152" s="94" t="s">
        <v>381</v>
      </c>
      <c r="E152" s="88" t="s">
        <v>382</v>
      </c>
      <c r="F152" s="47" t="s">
        <v>52</v>
      </c>
      <c r="G152" s="48">
        <v>1</v>
      </c>
      <c r="H152" s="102">
        <v>4.29</v>
      </c>
      <c r="I152" s="50">
        <f t="shared" si="6"/>
        <v>4.29</v>
      </c>
      <c r="J152" s="51"/>
      <c r="K152" s="51"/>
      <c r="L152" s="51"/>
      <c r="M152" s="52"/>
      <c r="P152" s="54"/>
      <c r="Q152" s="55"/>
      <c r="R152" s="54"/>
    </row>
    <row r="153" spans="1:18" s="53" customFormat="1" ht="16.5" customHeight="1" outlineLevel="1">
      <c r="A153" s="44"/>
      <c r="B153" s="92" t="s">
        <v>383</v>
      </c>
      <c r="C153" s="45" t="s">
        <v>226</v>
      </c>
      <c r="D153" s="94">
        <v>38194</v>
      </c>
      <c r="E153" s="88" t="s">
        <v>384</v>
      </c>
      <c r="F153" s="47" t="s">
        <v>52</v>
      </c>
      <c r="G153" s="48">
        <v>1</v>
      </c>
      <c r="H153" s="96">
        <v>32.69</v>
      </c>
      <c r="I153" s="50">
        <f t="shared" si="6"/>
        <v>32.69</v>
      </c>
      <c r="J153" s="51"/>
      <c r="K153" s="51"/>
      <c r="L153" s="51"/>
      <c r="M153" s="52"/>
      <c r="P153" s="54"/>
      <c r="Q153" s="55"/>
      <c r="R153" s="54"/>
    </row>
    <row r="154" spans="1:18" s="53" customFormat="1" ht="26.25" customHeight="1" outlineLevel="1">
      <c r="A154" s="44"/>
      <c r="B154" s="92" t="s">
        <v>385</v>
      </c>
      <c r="C154" s="45" t="s">
        <v>226</v>
      </c>
      <c r="D154" s="94">
        <v>38775</v>
      </c>
      <c r="E154" s="103" t="s">
        <v>386</v>
      </c>
      <c r="F154" s="47" t="s">
        <v>52</v>
      </c>
      <c r="G154" s="48">
        <v>2</v>
      </c>
      <c r="H154" s="96">
        <v>33.63</v>
      </c>
      <c r="I154" s="50">
        <f t="shared" si="6"/>
        <v>67.26</v>
      </c>
      <c r="J154" s="51"/>
      <c r="K154" s="51"/>
      <c r="L154" s="51"/>
      <c r="M154" s="52"/>
      <c r="P154" s="54"/>
      <c r="Q154" s="55"/>
      <c r="R154" s="54"/>
    </row>
    <row r="155" spans="1:18" s="19" customFormat="1" ht="18.75" customHeight="1">
      <c r="A155" s="5"/>
      <c r="B155" s="61" t="s">
        <v>387</v>
      </c>
      <c r="C155" s="61"/>
      <c r="D155" s="61"/>
      <c r="E155" s="62" t="s">
        <v>388</v>
      </c>
      <c r="F155" s="61"/>
      <c r="G155" s="63"/>
      <c r="H155" s="64"/>
      <c r="I155" s="65"/>
      <c r="J155" s="26"/>
      <c r="K155" s="26"/>
      <c r="L155" s="26"/>
      <c r="M155" s="27"/>
      <c r="N155" s="28"/>
      <c r="P155" s="29"/>
      <c r="Q155" s="43"/>
      <c r="R155" s="29"/>
    </row>
    <row r="156" spans="1:18" s="37" customFormat="1" ht="17.25" customHeight="1">
      <c r="A156" s="5"/>
      <c r="B156" s="30" t="s">
        <v>389</v>
      </c>
      <c r="C156" s="30"/>
      <c r="D156" s="30"/>
      <c r="E156" s="31" t="s">
        <v>390</v>
      </c>
      <c r="F156" s="30"/>
      <c r="G156" s="32"/>
      <c r="H156" s="33"/>
      <c r="I156" s="34"/>
      <c r="J156" s="26"/>
      <c r="K156" s="26"/>
      <c r="L156" s="26"/>
      <c r="M156" s="35"/>
      <c r="N156" s="36"/>
      <c r="P156" s="38"/>
      <c r="Q156" s="43"/>
      <c r="R156" s="38"/>
    </row>
    <row r="157" spans="1:18" s="11" customFormat="1" ht="16.5" customHeight="1">
      <c r="A157" s="5"/>
      <c r="B157" s="39" t="s">
        <v>391</v>
      </c>
      <c r="C157" s="39"/>
      <c r="D157" s="40"/>
      <c r="E157" s="41" t="s">
        <v>392</v>
      </c>
      <c r="F157" s="40"/>
      <c r="G157" s="39"/>
      <c r="H157" s="40"/>
      <c r="I157" s="42"/>
      <c r="J157" s="26"/>
      <c r="K157" s="26"/>
      <c r="L157" s="26"/>
      <c r="M157" s="35"/>
      <c r="N157" s="36"/>
      <c r="P157" s="38"/>
      <c r="Q157" s="43"/>
      <c r="R157" s="38"/>
    </row>
    <row r="158" spans="1:18" s="69" customFormat="1" ht="16.5" customHeight="1">
      <c r="A158" s="44"/>
      <c r="B158" s="45" t="s">
        <v>393</v>
      </c>
      <c r="C158" s="45" t="s">
        <v>394</v>
      </c>
      <c r="D158" s="45" t="s">
        <v>395</v>
      </c>
      <c r="E158" s="104" t="s">
        <v>396</v>
      </c>
      <c r="F158" s="47" t="s">
        <v>52</v>
      </c>
      <c r="G158" s="48">
        <v>1</v>
      </c>
      <c r="H158" s="105">
        <v>3055.07</v>
      </c>
      <c r="I158" s="50">
        <f aca="true" t="shared" si="7" ref="I158:I165">G158*H158</f>
        <v>3055.07</v>
      </c>
      <c r="J158" s="51"/>
      <c r="K158" s="51"/>
      <c r="L158" s="51"/>
      <c r="M158" s="78"/>
      <c r="N158" s="79"/>
      <c r="P158" s="80"/>
      <c r="Q158" s="55"/>
      <c r="R158" s="80"/>
    </row>
    <row r="159" spans="1:18" s="69" customFormat="1" ht="16.5" customHeight="1">
      <c r="A159" s="44"/>
      <c r="B159" s="45" t="s">
        <v>397</v>
      </c>
      <c r="C159" s="45" t="s">
        <v>394</v>
      </c>
      <c r="D159" s="45" t="s">
        <v>398</v>
      </c>
      <c r="E159" s="104" t="s">
        <v>399</v>
      </c>
      <c r="F159" s="47" t="s">
        <v>52</v>
      </c>
      <c r="G159" s="48">
        <v>1</v>
      </c>
      <c r="H159" s="104">
        <v>895.56</v>
      </c>
      <c r="I159" s="50">
        <f t="shared" si="7"/>
        <v>895.56</v>
      </c>
      <c r="J159" s="51"/>
      <c r="K159" s="51"/>
      <c r="L159" s="51"/>
      <c r="M159" s="78"/>
      <c r="N159" s="79"/>
      <c r="P159" s="80"/>
      <c r="Q159" s="55"/>
      <c r="R159" s="80"/>
    </row>
    <row r="160" spans="1:18" s="53" customFormat="1" ht="16.5" customHeight="1" outlineLevel="1">
      <c r="A160" s="44"/>
      <c r="B160" s="45" t="s">
        <v>400</v>
      </c>
      <c r="C160" s="45" t="s">
        <v>26</v>
      </c>
      <c r="D160" s="45" t="s">
        <v>401</v>
      </c>
      <c r="E160" s="88" t="s">
        <v>402</v>
      </c>
      <c r="F160" s="47" t="s">
        <v>48</v>
      </c>
      <c r="G160" s="48">
        <v>75</v>
      </c>
      <c r="H160" s="56">
        <v>11.9</v>
      </c>
      <c r="I160" s="50">
        <f t="shared" si="7"/>
        <v>892.5</v>
      </c>
      <c r="J160" s="51"/>
      <c r="K160" s="51"/>
      <c r="L160" s="51"/>
      <c r="M160" s="52"/>
      <c r="P160" s="54"/>
      <c r="Q160" s="55"/>
      <c r="R160" s="54"/>
    </row>
    <row r="161" spans="1:18" s="53" customFormat="1" ht="16.5" customHeight="1" outlineLevel="1">
      <c r="A161" s="44"/>
      <c r="B161" s="45" t="s">
        <v>403</v>
      </c>
      <c r="C161" s="45" t="s">
        <v>26</v>
      </c>
      <c r="D161" s="94" t="s">
        <v>404</v>
      </c>
      <c r="E161" s="88" t="s">
        <v>405</v>
      </c>
      <c r="F161" s="47" t="s">
        <v>48</v>
      </c>
      <c r="G161" s="48">
        <v>25</v>
      </c>
      <c r="H161" s="56">
        <v>8.78</v>
      </c>
      <c r="I161" s="50">
        <f t="shared" si="7"/>
        <v>219.49999999999997</v>
      </c>
      <c r="J161" s="51"/>
      <c r="K161" s="51"/>
      <c r="L161" s="51"/>
      <c r="M161" s="52"/>
      <c r="P161" s="54"/>
      <c r="Q161" s="55"/>
      <c r="R161" s="54"/>
    </row>
    <row r="162" spans="1:18" s="53" customFormat="1" ht="16.5" customHeight="1" outlineLevel="1">
      <c r="A162" s="44"/>
      <c r="B162" s="45" t="s">
        <v>406</v>
      </c>
      <c r="C162" s="45" t="s">
        <v>26</v>
      </c>
      <c r="D162" s="45" t="s">
        <v>407</v>
      </c>
      <c r="E162" s="46" t="s">
        <v>408</v>
      </c>
      <c r="F162" s="47" t="s">
        <v>48</v>
      </c>
      <c r="G162" s="48">
        <v>1600</v>
      </c>
      <c r="H162" s="56">
        <v>2.12</v>
      </c>
      <c r="I162" s="50">
        <f t="shared" si="7"/>
        <v>3392</v>
      </c>
      <c r="J162" s="51"/>
      <c r="K162" s="51"/>
      <c r="L162" s="51"/>
      <c r="M162" s="52"/>
      <c r="P162" s="54"/>
      <c r="Q162" s="55"/>
      <c r="R162" s="54"/>
    </row>
    <row r="163" spans="1:18" s="53" customFormat="1" ht="16.5" customHeight="1" outlineLevel="1">
      <c r="A163" s="44"/>
      <c r="B163" s="45" t="s">
        <v>409</v>
      </c>
      <c r="C163" s="45" t="s">
        <v>26</v>
      </c>
      <c r="D163" s="94" t="s">
        <v>410</v>
      </c>
      <c r="E163" s="88" t="s">
        <v>411</v>
      </c>
      <c r="F163" s="47" t="s">
        <v>48</v>
      </c>
      <c r="G163" s="48">
        <v>1200</v>
      </c>
      <c r="H163" s="56">
        <v>1.9300000000000002</v>
      </c>
      <c r="I163" s="50">
        <f t="shared" si="7"/>
        <v>2316</v>
      </c>
      <c r="J163" s="51"/>
      <c r="K163" s="51"/>
      <c r="L163" s="51"/>
      <c r="M163" s="52"/>
      <c r="P163" s="54"/>
      <c r="Q163" s="55"/>
      <c r="R163" s="54"/>
    </row>
    <row r="164" spans="1:18" s="53" customFormat="1" ht="16.5" customHeight="1" outlineLevel="1">
      <c r="A164" s="44"/>
      <c r="B164" s="45" t="s">
        <v>412</v>
      </c>
      <c r="C164" s="45" t="s">
        <v>26</v>
      </c>
      <c r="D164" s="94" t="s">
        <v>413</v>
      </c>
      <c r="E164" s="88" t="s">
        <v>414</v>
      </c>
      <c r="F164" s="47" t="s">
        <v>48</v>
      </c>
      <c r="G164" s="48">
        <v>600</v>
      </c>
      <c r="H164" s="56">
        <v>2.45</v>
      </c>
      <c r="I164" s="50">
        <f t="shared" si="7"/>
        <v>1470</v>
      </c>
      <c r="J164" s="51"/>
      <c r="K164" s="51"/>
      <c r="L164" s="51"/>
      <c r="M164" s="52"/>
      <c r="P164" s="54"/>
      <c r="Q164" s="55"/>
      <c r="R164" s="54"/>
    </row>
    <row r="165" spans="1:18" s="53" customFormat="1" ht="16.5" customHeight="1" outlineLevel="1">
      <c r="A165" s="44"/>
      <c r="B165" s="45" t="s">
        <v>415</v>
      </c>
      <c r="C165" s="45" t="s">
        <v>26</v>
      </c>
      <c r="D165" s="45" t="s">
        <v>416</v>
      </c>
      <c r="E165" s="46" t="s">
        <v>417</v>
      </c>
      <c r="F165" s="47" t="s">
        <v>48</v>
      </c>
      <c r="G165" s="48">
        <v>400</v>
      </c>
      <c r="H165" s="56">
        <v>12.76</v>
      </c>
      <c r="I165" s="50">
        <f t="shared" si="7"/>
        <v>5104</v>
      </c>
      <c r="J165" s="51"/>
      <c r="K165" s="51"/>
      <c r="L165" s="51"/>
      <c r="M165" s="52"/>
      <c r="P165" s="54"/>
      <c r="Q165" s="55"/>
      <c r="R165" s="54"/>
    </row>
    <row r="166" spans="1:18" s="37" customFormat="1" ht="16.5" customHeight="1">
      <c r="A166" s="5"/>
      <c r="B166" s="39" t="s">
        <v>418</v>
      </c>
      <c r="C166" s="39"/>
      <c r="D166" s="40"/>
      <c r="E166" s="41" t="s">
        <v>419</v>
      </c>
      <c r="F166" s="40"/>
      <c r="G166" s="39"/>
      <c r="H166" s="40"/>
      <c r="I166" s="42"/>
      <c r="J166" s="26"/>
      <c r="K166" s="26"/>
      <c r="L166" s="26"/>
      <c r="M166" s="35"/>
      <c r="N166" s="36"/>
      <c r="P166" s="38"/>
      <c r="Q166" s="43"/>
      <c r="R166" s="38"/>
    </row>
    <row r="167" spans="1:18" s="57" customFormat="1" ht="29.25" customHeight="1" outlineLevel="1">
      <c r="A167" s="44"/>
      <c r="B167" s="45" t="s">
        <v>420</v>
      </c>
      <c r="C167" s="45" t="s">
        <v>226</v>
      </c>
      <c r="D167" s="45">
        <v>11821</v>
      </c>
      <c r="E167" s="46" t="s">
        <v>421</v>
      </c>
      <c r="F167" s="47" t="s">
        <v>52</v>
      </c>
      <c r="G167" s="48">
        <v>20</v>
      </c>
      <c r="H167" s="56">
        <v>6.36</v>
      </c>
      <c r="I167" s="50">
        <f aca="true" t="shared" si="8" ref="I167:I178">G167*H167</f>
        <v>127.2</v>
      </c>
      <c r="J167" s="51"/>
      <c r="K167" s="51"/>
      <c r="L167" s="51"/>
      <c r="M167" s="52"/>
      <c r="N167" s="53"/>
      <c r="P167" s="54"/>
      <c r="Q167" s="55"/>
      <c r="R167" s="54"/>
    </row>
    <row r="168" spans="1:18" s="57" customFormat="1" ht="16.5" customHeight="1" outlineLevel="1">
      <c r="A168" s="44"/>
      <c r="B168" s="45" t="s">
        <v>422</v>
      </c>
      <c r="C168" s="45" t="s">
        <v>226</v>
      </c>
      <c r="D168" s="45">
        <v>39457</v>
      </c>
      <c r="E168" s="46" t="s">
        <v>423</v>
      </c>
      <c r="F168" s="47" t="s">
        <v>52</v>
      </c>
      <c r="G168" s="48">
        <v>1</v>
      </c>
      <c r="H168" s="56">
        <v>142.6</v>
      </c>
      <c r="I168" s="50">
        <f t="shared" si="8"/>
        <v>142.6</v>
      </c>
      <c r="J168" s="51"/>
      <c r="K168" s="51"/>
      <c r="L168" s="51"/>
      <c r="M168" s="52"/>
      <c r="N168" s="53"/>
      <c r="P168" s="54"/>
      <c r="Q168" s="55"/>
      <c r="R168" s="54"/>
    </row>
    <row r="169" spans="1:18" s="57" customFormat="1" ht="15" customHeight="1" outlineLevel="1">
      <c r="A169" s="44"/>
      <c r="B169" s="45" t="s">
        <v>424</v>
      </c>
      <c r="C169" s="45" t="s">
        <v>226</v>
      </c>
      <c r="D169" s="45">
        <v>38075</v>
      </c>
      <c r="E169" s="46" t="s">
        <v>425</v>
      </c>
      <c r="F169" s="47" t="s">
        <v>52</v>
      </c>
      <c r="G169" s="48">
        <v>10</v>
      </c>
      <c r="H169" s="56">
        <v>15.59</v>
      </c>
      <c r="I169" s="50">
        <f t="shared" si="8"/>
        <v>155.9</v>
      </c>
      <c r="J169" s="51"/>
      <c r="K169" s="51"/>
      <c r="L169" s="51"/>
      <c r="M169" s="52"/>
      <c r="N169" s="53"/>
      <c r="P169" s="54"/>
      <c r="Q169" s="55"/>
      <c r="R169" s="54"/>
    </row>
    <row r="170" spans="1:18" s="57" customFormat="1" ht="16.5" customHeight="1" outlineLevel="1">
      <c r="A170" s="44"/>
      <c r="B170" s="45" t="s">
        <v>426</v>
      </c>
      <c r="C170" s="45" t="s">
        <v>226</v>
      </c>
      <c r="D170" s="45">
        <v>7528</v>
      </c>
      <c r="E170" s="46" t="s">
        <v>427</v>
      </c>
      <c r="F170" s="47" t="s">
        <v>52</v>
      </c>
      <c r="G170" s="48">
        <v>45</v>
      </c>
      <c r="H170" s="104">
        <v>9</v>
      </c>
      <c r="I170" s="50">
        <f t="shared" si="8"/>
        <v>405</v>
      </c>
      <c r="J170" s="51"/>
      <c r="K170" s="51"/>
      <c r="L170" s="51"/>
      <c r="M170" s="52"/>
      <c r="N170" s="53"/>
      <c r="P170" s="54"/>
      <c r="Q170" s="55"/>
      <c r="R170" s="54"/>
    </row>
    <row r="171" spans="1:18" s="57" customFormat="1" ht="16.5" customHeight="1" outlineLevel="1">
      <c r="A171" s="44"/>
      <c r="B171" s="45" t="s">
        <v>428</v>
      </c>
      <c r="C171" s="45" t="s">
        <v>226</v>
      </c>
      <c r="D171" s="45">
        <v>38076</v>
      </c>
      <c r="E171" s="46" t="s">
        <v>429</v>
      </c>
      <c r="F171" s="47" t="s">
        <v>52</v>
      </c>
      <c r="G171" s="48">
        <v>15</v>
      </c>
      <c r="H171" s="104">
        <v>17.48</v>
      </c>
      <c r="I171" s="50">
        <f t="shared" si="8"/>
        <v>262.2</v>
      </c>
      <c r="J171" s="51"/>
      <c r="K171" s="51"/>
      <c r="L171" s="51"/>
      <c r="M171" s="52"/>
      <c r="N171" s="53"/>
      <c r="P171" s="54"/>
      <c r="Q171" s="55"/>
      <c r="R171" s="54"/>
    </row>
    <row r="172" spans="1:18" s="57" customFormat="1" ht="16.5" customHeight="1" outlineLevel="1">
      <c r="A172" s="44"/>
      <c r="B172" s="45" t="s">
        <v>430</v>
      </c>
      <c r="C172" s="45" t="s">
        <v>26</v>
      </c>
      <c r="D172" s="45" t="s">
        <v>431</v>
      </c>
      <c r="E172" s="46" t="s">
        <v>432</v>
      </c>
      <c r="F172" s="47" t="s">
        <v>433</v>
      </c>
      <c r="G172" s="48">
        <v>2</v>
      </c>
      <c r="H172" s="56">
        <v>17.35</v>
      </c>
      <c r="I172" s="50">
        <f t="shared" si="8"/>
        <v>34.7</v>
      </c>
      <c r="J172" s="51"/>
      <c r="K172" s="51"/>
      <c r="L172" s="51"/>
      <c r="M172" s="52"/>
      <c r="N172" s="53"/>
      <c r="P172" s="54"/>
      <c r="Q172" s="55"/>
      <c r="R172" s="54"/>
    </row>
    <row r="173" spans="1:18" s="57" customFormat="1" ht="16.5" customHeight="1" outlineLevel="1">
      <c r="A173" s="44"/>
      <c r="B173" s="45" t="s">
        <v>434</v>
      </c>
      <c r="C173" s="45" t="s">
        <v>26</v>
      </c>
      <c r="D173" s="45" t="s">
        <v>435</v>
      </c>
      <c r="E173" s="46" t="s">
        <v>436</v>
      </c>
      <c r="F173" s="47" t="s">
        <v>433</v>
      </c>
      <c r="G173" s="48">
        <v>18</v>
      </c>
      <c r="H173" s="56">
        <v>17.89</v>
      </c>
      <c r="I173" s="50">
        <f t="shared" si="8"/>
        <v>322.02</v>
      </c>
      <c r="J173" s="51"/>
      <c r="K173" s="51"/>
      <c r="L173" s="51"/>
      <c r="M173" s="52"/>
      <c r="N173" s="53"/>
      <c r="P173" s="54"/>
      <c r="Q173" s="55"/>
      <c r="R173" s="54"/>
    </row>
    <row r="174" spans="1:18" s="57" customFormat="1" ht="29.25" customHeight="1" outlineLevel="1">
      <c r="A174" s="44"/>
      <c r="B174" s="45" t="s">
        <v>437</v>
      </c>
      <c r="C174" s="45" t="s">
        <v>26</v>
      </c>
      <c r="D174" s="94" t="s">
        <v>438</v>
      </c>
      <c r="E174" s="88" t="s">
        <v>439</v>
      </c>
      <c r="F174" s="47" t="s">
        <v>52</v>
      </c>
      <c r="G174" s="48">
        <v>18</v>
      </c>
      <c r="H174" s="56">
        <v>62.09</v>
      </c>
      <c r="I174" s="50">
        <f t="shared" si="8"/>
        <v>1117.6200000000001</v>
      </c>
      <c r="J174" s="51"/>
      <c r="K174" s="51"/>
      <c r="L174" s="51"/>
      <c r="M174" s="52"/>
      <c r="N174" s="53"/>
      <c r="P174" s="54"/>
      <c r="Q174" s="55"/>
      <c r="R174" s="54"/>
    </row>
    <row r="175" spans="1:18" s="57" customFormat="1" ht="16.5" customHeight="1" outlineLevel="1">
      <c r="A175" s="44"/>
      <c r="B175" s="45" t="s">
        <v>440</v>
      </c>
      <c r="C175" s="45" t="s">
        <v>26</v>
      </c>
      <c r="D175" s="45" t="s">
        <v>441</v>
      </c>
      <c r="E175" s="46" t="s">
        <v>442</v>
      </c>
      <c r="F175" s="47" t="s">
        <v>52</v>
      </c>
      <c r="G175" s="50">
        <v>72</v>
      </c>
      <c r="H175" s="56">
        <v>4.29</v>
      </c>
      <c r="I175" s="50">
        <f t="shared" si="8"/>
        <v>308.88</v>
      </c>
      <c r="J175" s="51"/>
      <c r="K175" s="51"/>
      <c r="L175" s="51"/>
      <c r="M175" s="52"/>
      <c r="N175" s="53"/>
      <c r="P175" s="54"/>
      <c r="Q175" s="55"/>
      <c r="R175" s="54"/>
    </row>
    <row r="176" spans="1:18" s="57" customFormat="1" ht="16.5" customHeight="1" outlineLevel="1">
      <c r="A176" s="44"/>
      <c r="B176" s="45" t="s">
        <v>443</v>
      </c>
      <c r="C176" s="45" t="s">
        <v>26</v>
      </c>
      <c r="D176" s="45" t="s">
        <v>444</v>
      </c>
      <c r="E176" s="46" t="s">
        <v>445</v>
      </c>
      <c r="F176" s="47" t="s">
        <v>52</v>
      </c>
      <c r="G176" s="50">
        <v>50</v>
      </c>
      <c r="H176" s="56">
        <v>31.99</v>
      </c>
      <c r="I176" s="50">
        <f t="shared" si="8"/>
        <v>1599.5</v>
      </c>
      <c r="J176" s="51"/>
      <c r="K176" s="51"/>
      <c r="L176" s="51"/>
      <c r="M176" s="52"/>
      <c r="N176" s="53"/>
      <c r="P176" s="54"/>
      <c r="Q176" s="55"/>
      <c r="R176" s="54"/>
    </row>
    <row r="177" spans="1:18" s="57" customFormat="1" ht="16.5" customHeight="1" outlineLevel="1">
      <c r="A177" s="44"/>
      <c r="B177" s="45" t="s">
        <v>446</v>
      </c>
      <c r="C177" s="45" t="s">
        <v>26</v>
      </c>
      <c r="D177" s="45" t="s">
        <v>447</v>
      </c>
      <c r="E177" s="46" t="s">
        <v>448</v>
      </c>
      <c r="F177" s="47" t="s">
        <v>52</v>
      </c>
      <c r="G177" s="48">
        <v>5</v>
      </c>
      <c r="H177" s="56">
        <v>200.54</v>
      </c>
      <c r="I177" s="50">
        <f t="shared" si="8"/>
        <v>1002.6999999999999</v>
      </c>
      <c r="J177" s="51"/>
      <c r="K177" s="51"/>
      <c r="L177" s="51"/>
      <c r="M177" s="52"/>
      <c r="N177" s="53"/>
      <c r="P177" s="54"/>
      <c r="Q177" s="55"/>
      <c r="R177" s="54"/>
    </row>
    <row r="178" spans="1:18" s="57" customFormat="1" ht="16.5" customHeight="1" outlineLevel="1">
      <c r="A178" s="44"/>
      <c r="B178" s="45" t="s">
        <v>449</v>
      </c>
      <c r="C178" s="45" t="s">
        <v>226</v>
      </c>
      <c r="D178" s="94">
        <v>38194</v>
      </c>
      <c r="E178" s="88" t="s">
        <v>384</v>
      </c>
      <c r="F178" s="47" t="s">
        <v>52</v>
      </c>
      <c r="G178" s="48">
        <v>5</v>
      </c>
      <c r="H178" s="56">
        <v>32.69</v>
      </c>
      <c r="I178" s="50">
        <f t="shared" si="8"/>
        <v>163.45</v>
      </c>
      <c r="J178" s="50"/>
      <c r="K178" s="51"/>
      <c r="L178" s="51"/>
      <c r="M178" s="52"/>
      <c r="N178" s="53"/>
      <c r="P178" s="54"/>
      <c r="Q178" s="55"/>
      <c r="R178" s="54"/>
    </row>
    <row r="179" spans="1:18" s="37" customFormat="1" ht="16.5" customHeight="1">
      <c r="A179" s="5"/>
      <c r="B179" s="39" t="s">
        <v>450</v>
      </c>
      <c r="C179" s="39"/>
      <c r="D179" s="40"/>
      <c r="E179" s="41" t="s">
        <v>451</v>
      </c>
      <c r="F179" s="40"/>
      <c r="G179" s="39"/>
      <c r="H179" s="40"/>
      <c r="I179" s="42"/>
      <c r="J179" s="26"/>
      <c r="K179" s="26"/>
      <c r="L179" s="26"/>
      <c r="M179" s="35"/>
      <c r="N179" s="36"/>
      <c r="P179" s="38"/>
      <c r="Q179" s="43"/>
      <c r="R179" s="38"/>
    </row>
    <row r="180" spans="1:18" s="53" customFormat="1" ht="29.25" customHeight="1" outlineLevel="1">
      <c r="A180" s="44"/>
      <c r="B180" s="45" t="s">
        <v>452</v>
      </c>
      <c r="C180" s="45" t="s">
        <v>26</v>
      </c>
      <c r="D180" s="45" t="s">
        <v>453</v>
      </c>
      <c r="E180" s="46" t="s">
        <v>454</v>
      </c>
      <c r="F180" s="47" t="s">
        <v>52</v>
      </c>
      <c r="G180" s="48">
        <v>1</v>
      </c>
      <c r="H180" s="56">
        <v>542.15</v>
      </c>
      <c r="I180" s="50">
        <f aca="true" t="shared" si="9" ref="I180:I186">G180*H180</f>
        <v>542.15</v>
      </c>
      <c r="J180" s="51"/>
      <c r="K180" s="51"/>
      <c r="L180" s="51"/>
      <c r="M180" s="52"/>
      <c r="P180" s="54"/>
      <c r="Q180" s="55"/>
      <c r="R180" s="54"/>
    </row>
    <row r="181" spans="1:18" s="53" customFormat="1" ht="16.5" customHeight="1" outlineLevel="1">
      <c r="A181" s="44"/>
      <c r="B181" s="45" t="s">
        <v>455</v>
      </c>
      <c r="C181" s="45" t="s">
        <v>26</v>
      </c>
      <c r="D181" s="45" t="s">
        <v>456</v>
      </c>
      <c r="E181" s="46" t="s">
        <v>457</v>
      </c>
      <c r="F181" s="47" t="s">
        <v>52</v>
      </c>
      <c r="G181" s="48">
        <v>2</v>
      </c>
      <c r="H181" s="56">
        <v>110.9</v>
      </c>
      <c r="I181" s="50">
        <f t="shared" si="9"/>
        <v>221.8</v>
      </c>
      <c r="J181" s="51"/>
      <c r="K181" s="51"/>
      <c r="L181" s="51"/>
      <c r="M181" s="52"/>
      <c r="P181" s="54"/>
      <c r="Q181" s="55"/>
      <c r="R181" s="54"/>
    </row>
    <row r="182" spans="1:18" s="53" customFormat="1" ht="16.5" customHeight="1" outlineLevel="1">
      <c r="A182" s="44"/>
      <c r="B182" s="45" t="s">
        <v>458</v>
      </c>
      <c r="C182" s="45" t="s">
        <v>26</v>
      </c>
      <c r="D182" s="45" t="s">
        <v>459</v>
      </c>
      <c r="E182" s="46" t="s">
        <v>460</v>
      </c>
      <c r="F182" s="47" t="s">
        <v>52</v>
      </c>
      <c r="G182" s="48">
        <v>4</v>
      </c>
      <c r="H182" s="56">
        <v>85.43</v>
      </c>
      <c r="I182" s="50">
        <f t="shared" si="9"/>
        <v>341.72</v>
      </c>
      <c r="J182" s="51"/>
      <c r="K182" s="51"/>
      <c r="L182" s="51"/>
      <c r="M182" s="52"/>
      <c r="P182" s="54"/>
      <c r="Q182" s="55"/>
      <c r="R182" s="54"/>
    </row>
    <row r="183" spans="1:18" s="53" customFormat="1" ht="16.5" customHeight="1" outlineLevel="1">
      <c r="A183" s="44"/>
      <c r="B183" s="45" t="s">
        <v>461</v>
      </c>
      <c r="C183" s="45" t="s">
        <v>26</v>
      </c>
      <c r="D183" s="45" t="s">
        <v>459</v>
      </c>
      <c r="E183" s="46" t="s">
        <v>462</v>
      </c>
      <c r="F183" s="47" t="s">
        <v>52</v>
      </c>
      <c r="G183" s="48">
        <v>1</v>
      </c>
      <c r="H183" s="56">
        <v>85.43</v>
      </c>
      <c r="I183" s="50">
        <f t="shared" si="9"/>
        <v>85.43</v>
      </c>
      <c r="J183" s="51"/>
      <c r="K183" s="51"/>
      <c r="L183" s="51"/>
      <c r="M183" s="52"/>
      <c r="P183" s="54"/>
      <c r="Q183" s="55"/>
      <c r="R183" s="54"/>
    </row>
    <row r="184" spans="1:18" s="53" customFormat="1" ht="16.5" customHeight="1" outlineLevel="1">
      <c r="A184" s="44"/>
      <c r="B184" s="45" t="s">
        <v>463</v>
      </c>
      <c r="C184" s="45" t="s">
        <v>26</v>
      </c>
      <c r="D184" s="45" t="s">
        <v>464</v>
      </c>
      <c r="E184" s="46" t="s">
        <v>465</v>
      </c>
      <c r="F184" s="47" t="s">
        <v>52</v>
      </c>
      <c r="G184" s="48">
        <v>6</v>
      </c>
      <c r="H184" s="56">
        <v>20.38</v>
      </c>
      <c r="I184" s="50">
        <f t="shared" si="9"/>
        <v>122.28</v>
      </c>
      <c r="J184" s="51"/>
      <c r="K184" s="51"/>
      <c r="L184" s="51"/>
      <c r="M184" s="52"/>
      <c r="P184" s="54"/>
      <c r="Q184" s="55"/>
      <c r="R184" s="54"/>
    </row>
    <row r="185" spans="1:18" s="53" customFormat="1" ht="16.5" customHeight="1" outlineLevel="1">
      <c r="A185" s="44"/>
      <c r="B185" s="45" t="s">
        <v>466</v>
      </c>
      <c r="C185" s="45" t="s">
        <v>26</v>
      </c>
      <c r="D185" s="45" t="s">
        <v>464</v>
      </c>
      <c r="E185" s="46" t="s">
        <v>467</v>
      </c>
      <c r="F185" s="47" t="s">
        <v>52</v>
      </c>
      <c r="G185" s="48">
        <v>8</v>
      </c>
      <c r="H185" s="56">
        <v>20.38</v>
      </c>
      <c r="I185" s="50">
        <f t="shared" si="9"/>
        <v>163.04</v>
      </c>
      <c r="J185" s="51"/>
      <c r="K185" s="51"/>
      <c r="L185" s="51"/>
      <c r="M185" s="52"/>
      <c r="P185" s="54"/>
      <c r="Q185" s="55"/>
      <c r="R185" s="54"/>
    </row>
    <row r="186" spans="1:18" s="53" customFormat="1" ht="16.5" customHeight="1" outlineLevel="1">
      <c r="A186" s="44"/>
      <c r="B186" s="45" t="s">
        <v>468</v>
      </c>
      <c r="C186" s="45" t="s">
        <v>26</v>
      </c>
      <c r="D186" s="45" t="s">
        <v>464</v>
      </c>
      <c r="E186" s="46" t="s">
        <v>469</v>
      </c>
      <c r="F186" s="47" t="s">
        <v>52</v>
      </c>
      <c r="G186" s="48">
        <v>10</v>
      </c>
      <c r="H186" s="56">
        <v>20.38</v>
      </c>
      <c r="I186" s="50">
        <f t="shared" si="9"/>
        <v>203.79999999999998</v>
      </c>
      <c r="J186" s="51"/>
      <c r="K186" s="51"/>
      <c r="L186" s="51"/>
      <c r="M186" s="52"/>
      <c r="P186" s="54"/>
      <c r="Q186" s="55"/>
      <c r="R186" s="54"/>
    </row>
    <row r="187" spans="1:18" s="37" customFormat="1" ht="17.25" customHeight="1">
      <c r="A187" s="5"/>
      <c r="B187" s="30" t="s">
        <v>470</v>
      </c>
      <c r="C187" s="30"/>
      <c r="D187" s="30"/>
      <c r="E187" s="31" t="s">
        <v>471</v>
      </c>
      <c r="F187" s="30"/>
      <c r="G187" s="32"/>
      <c r="H187" s="33"/>
      <c r="I187" s="34"/>
      <c r="J187" s="26"/>
      <c r="K187" s="26"/>
      <c r="L187" s="26"/>
      <c r="M187" s="35"/>
      <c r="N187" s="36"/>
      <c r="P187" s="38"/>
      <c r="Q187" s="43"/>
      <c r="R187" s="38"/>
    </row>
    <row r="188" spans="1:18" s="11" customFormat="1" ht="16.5" customHeight="1">
      <c r="A188" s="5"/>
      <c r="B188" s="39" t="s">
        <v>472</v>
      </c>
      <c r="C188" s="39"/>
      <c r="D188" s="40"/>
      <c r="E188" s="41" t="s">
        <v>473</v>
      </c>
      <c r="F188" s="40"/>
      <c r="G188" s="39"/>
      <c r="H188" s="40"/>
      <c r="I188" s="42"/>
      <c r="J188" s="26"/>
      <c r="K188" s="26"/>
      <c r="L188" s="26"/>
      <c r="M188" s="35"/>
      <c r="N188" s="36"/>
      <c r="P188" s="38"/>
      <c r="Q188" s="43"/>
      <c r="R188" s="38"/>
    </row>
    <row r="189" spans="1:18" s="53" customFormat="1" ht="16.5" customHeight="1" outlineLevel="1">
      <c r="A189" s="44"/>
      <c r="B189" s="45" t="s">
        <v>474</v>
      </c>
      <c r="C189" s="45" t="s">
        <v>26</v>
      </c>
      <c r="D189" s="45" t="s">
        <v>475</v>
      </c>
      <c r="E189" s="46" t="s">
        <v>476</v>
      </c>
      <c r="F189" s="47" t="s">
        <v>52</v>
      </c>
      <c r="G189" s="48">
        <v>2</v>
      </c>
      <c r="H189" s="56">
        <v>58.96</v>
      </c>
      <c r="I189" s="50">
        <f aca="true" t="shared" si="10" ref="I189:I200">G189*H189</f>
        <v>117.92</v>
      </c>
      <c r="J189" s="51"/>
      <c r="K189" s="51"/>
      <c r="L189" s="51"/>
      <c r="M189" s="52"/>
      <c r="P189" s="54"/>
      <c r="Q189" s="55"/>
      <c r="R189" s="54"/>
    </row>
    <row r="190" spans="1:18" s="53" customFormat="1" ht="16.5" customHeight="1" outlineLevel="1">
      <c r="A190" s="44"/>
      <c r="B190" s="45" t="s">
        <v>477</v>
      </c>
      <c r="C190" s="45" t="s">
        <v>26</v>
      </c>
      <c r="D190" s="45" t="s">
        <v>478</v>
      </c>
      <c r="E190" s="46" t="s">
        <v>479</v>
      </c>
      <c r="F190" s="47" t="s">
        <v>52</v>
      </c>
      <c r="G190" s="48">
        <v>1</v>
      </c>
      <c r="H190" s="56">
        <v>138.95</v>
      </c>
      <c r="I190" s="50">
        <f t="shared" si="10"/>
        <v>138.95</v>
      </c>
      <c r="J190" s="51"/>
      <c r="K190" s="51"/>
      <c r="L190" s="51"/>
      <c r="M190" s="52"/>
      <c r="P190" s="54"/>
      <c r="Q190" s="55"/>
      <c r="R190" s="54"/>
    </row>
    <row r="191" spans="1:18" s="53" customFormat="1" ht="16.5" customHeight="1" outlineLevel="1">
      <c r="A191" s="44"/>
      <c r="B191" s="45" t="s">
        <v>480</v>
      </c>
      <c r="C191" s="45" t="s">
        <v>26</v>
      </c>
      <c r="D191" s="45" t="s">
        <v>481</v>
      </c>
      <c r="E191" s="46" t="s">
        <v>482</v>
      </c>
      <c r="F191" s="47" t="s">
        <v>52</v>
      </c>
      <c r="G191" s="48">
        <v>1</v>
      </c>
      <c r="H191" s="56">
        <v>31.65</v>
      </c>
      <c r="I191" s="50">
        <f t="shared" si="10"/>
        <v>31.65</v>
      </c>
      <c r="J191" s="51"/>
      <c r="K191" s="51"/>
      <c r="L191" s="51"/>
      <c r="M191" s="52"/>
      <c r="P191" s="54"/>
      <c r="Q191" s="55"/>
      <c r="R191" s="54"/>
    </row>
    <row r="192" spans="1:18" s="109" customFormat="1" ht="16.5" customHeight="1" outlineLevel="1">
      <c r="A192" s="106"/>
      <c r="B192" s="45" t="s">
        <v>483</v>
      </c>
      <c r="C192" s="45" t="s">
        <v>26</v>
      </c>
      <c r="D192" s="45" t="s">
        <v>484</v>
      </c>
      <c r="E192" s="46" t="s">
        <v>485</v>
      </c>
      <c r="F192" s="47" t="s">
        <v>52</v>
      </c>
      <c r="G192" s="48">
        <v>1</v>
      </c>
      <c r="H192" s="56">
        <v>161.88</v>
      </c>
      <c r="I192" s="50">
        <f t="shared" si="10"/>
        <v>161.88</v>
      </c>
      <c r="J192" s="107"/>
      <c r="K192" s="107"/>
      <c r="L192" s="107"/>
      <c r="M192" s="108"/>
      <c r="P192" s="110"/>
      <c r="Q192" s="111"/>
      <c r="R192" s="110"/>
    </row>
    <row r="193" spans="1:18" s="53" customFormat="1" ht="16.5" customHeight="1" outlineLevel="1">
      <c r="A193" s="44"/>
      <c r="B193" s="45" t="s">
        <v>486</v>
      </c>
      <c r="C193" s="45" t="s">
        <v>26</v>
      </c>
      <c r="D193" s="45" t="s">
        <v>360</v>
      </c>
      <c r="E193" s="46" t="s">
        <v>361</v>
      </c>
      <c r="F193" s="47" t="s">
        <v>52</v>
      </c>
      <c r="G193" s="48">
        <v>1</v>
      </c>
      <c r="H193" s="56">
        <v>35.64</v>
      </c>
      <c r="I193" s="50">
        <f t="shared" si="10"/>
        <v>35.64</v>
      </c>
      <c r="J193" s="51"/>
      <c r="K193" s="51"/>
      <c r="L193" s="51"/>
      <c r="M193" s="52"/>
      <c r="P193" s="54"/>
      <c r="Q193" s="55"/>
      <c r="R193" s="54"/>
    </row>
    <row r="194" spans="1:18" s="53" customFormat="1" ht="27.75" customHeight="1" outlineLevel="1">
      <c r="A194" s="44"/>
      <c r="B194" s="45" t="s">
        <v>487</v>
      </c>
      <c r="C194" s="45" t="s">
        <v>26</v>
      </c>
      <c r="D194" s="94" t="s">
        <v>488</v>
      </c>
      <c r="E194" s="88" t="s">
        <v>489</v>
      </c>
      <c r="F194" s="47" t="s">
        <v>52</v>
      </c>
      <c r="G194" s="48">
        <v>1</v>
      </c>
      <c r="H194" s="56">
        <v>312.4</v>
      </c>
      <c r="I194" s="50">
        <f t="shared" si="10"/>
        <v>312.4</v>
      </c>
      <c r="J194" s="51"/>
      <c r="K194" s="51"/>
      <c r="L194" s="51"/>
      <c r="M194" s="52"/>
      <c r="P194" s="54"/>
      <c r="Q194" s="55"/>
      <c r="R194" s="54"/>
    </row>
    <row r="195" spans="1:18" s="53" customFormat="1" ht="16.5" customHeight="1" outlineLevel="1">
      <c r="A195" s="44"/>
      <c r="B195" s="45" t="s">
        <v>490</v>
      </c>
      <c r="C195" s="45" t="s">
        <v>26</v>
      </c>
      <c r="D195" s="94" t="s">
        <v>491</v>
      </c>
      <c r="E195" s="88" t="s">
        <v>492</v>
      </c>
      <c r="F195" s="47" t="s">
        <v>52</v>
      </c>
      <c r="G195" s="48">
        <v>10</v>
      </c>
      <c r="H195" s="49">
        <v>184.29</v>
      </c>
      <c r="I195" s="50">
        <f t="shared" si="10"/>
        <v>1842.8999999999999</v>
      </c>
      <c r="J195" s="51"/>
      <c r="K195" s="51"/>
      <c r="L195" s="51"/>
      <c r="M195" s="52"/>
      <c r="P195" s="54"/>
      <c r="Q195" s="55"/>
      <c r="R195" s="54"/>
    </row>
    <row r="196" spans="1:18" s="53" customFormat="1" ht="16.5" customHeight="1" outlineLevel="1">
      <c r="A196" s="44"/>
      <c r="B196" s="45" t="s">
        <v>493</v>
      </c>
      <c r="C196" s="45" t="s">
        <v>26</v>
      </c>
      <c r="D196" s="94" t="s">
        <v>494</v>
      </c>
      <c r="E196" s="88" t="s">
        <v>495</v>
      </c>
      <c r="F196" s="47" t="s">
        <v>52</v>
      </c>
      <c r="G196" s="48">
        <v>2</v>
      </c>
      <c r="H196" s="56">
        <v>417.41</v>
      </c>
      <c r="I196" s="50">
        <f t="shared" si="10"/>
        <v>834.82</v>
      </c>
      <c r="J196" s="51"/>
      <c r="K196" s="51"/>
      <c r="L196" s="51"/>
      <c r="M196" s="52"/>
      <c r="P196" s="54"/>
      <c r="Q196" s="55"/>
      <c r="R196" s="54"/>
    </row>
    <row r="197" spans="1:18" s="53" customFormat="1" ht="16.5" customHeight="1" outlineLevel="1">
      <c r="A197" s="44"/>
      <c r="B197" s="45" t="s">
        <v>496</v>
      </c>
      <c r="C197" s="45" t="s">
        <v>26</v>
      </c>
      <c r="D197" s="45" t="s">
        <v>497</v>
      </c>
      <c r="E197" s="46" t="s">
        <v>498</v>
      </c>
      <c r="F197" s="47" t="s">
        <v>52</v>
      </c>
      <c r="G197" s="48">
        <v>8</v>
      </c>
      <c r="H197" s="56">
        <v>26.98</v>
      </c>
      <c r="I197" s="50">
        <f t="shared" si="10"/>
        <v>215.84</v>
      </c>
      <c r="J197" s="51"/>
      <c r="K197" s="51"/>
      <c r="L197" s="51"/>
      <c r="M197" s="52"/>
      <c r="P197" s="54"/>
      <c r="Q197" s="55"/>
      <c r="R197" s="54"/>
    </row>
    <row r="198" spans="1:18" s="53" customFormat="1" ht="16.5" customHeight="1" outlineLevel="1">
      <c r="A198" s="44"/>
      <c r="B198" s="45" t="s">
        <v>499</v>
      </c>
      <c r="C198" s="45" t="s">
        <v>26</v>
      </c>
      <c r="D198" s="45" t="s">
        <v>500</v>
      </c>
      <c r="E198" s="46" t="s">
        <v>501</v>
      </c>
      <c r="F198" s="47" t="s">
        <v>48</v>
      </c>
      <c r="G198" s="48">
        <v>30</v>
      </c>
      <c r="H198" s="56">
        <v>34.39</v>
      </c>
      <c r="I198" s="50">
        <f t="shared" si="10"/>
        <v>1031.7</v>
      </c>
      <c r="J198" s="51"/>
      <c r="K198" s="51"/>
      <c r="L198" s="51"/>
      <c r="M198" s="52"/>
      <c r="P198" s="54"/>
      <c r="Q198" s="55"/>
      <c r="R198" s="54"/>
    </row>
    <row r="199" spans="1:18" s="53" customFormat="1" ht="16.5" customHeight="1" outlineLevel="1">
      <c r="A199" s="44"/>
      <c r="B199" s="45" t="s">
        <v>502</v>
      </c>
      <c r="C199" s="45" t="s">
        <v>26</v>
      </c>
      <c r="D199" s="45" t="s">
        <v>363</v>
      </c>
      <c r="E199" s="46" t="s">
        <v>364</v>
      </c>
      <c r="F199" s="47" t="s">
        <v>48</v>
      </c>
      <c r="G199" s="48">
        <v>48</v>
      </c>
      <c r="H199" s="56">
        <v>22.25</v>
      </c>
      <c r="I199" s="50">
        <f t="shared" si="10"/>
        <v>1068</v>
      </c>
      <c r="J199" s="51"/>
      <c r="K199" s="51"/>
      <c r="L199" s="51"/>
      <c r="M199" s="52"/>
      <c r="P199" s="54"/>
      <c r="Q199" s="55"/>
      <c r="R199" s="54"/>
    </row>
    <row r="200" spans="1:18" s="53" customFormat="1" ht="16.5" customHeight="1" outlineLevel="1">
      <c r="A200" s="44"/>
      <c r="B200" s="45" t="s">
        <v>503</v>
      </c>
      <c r="C200" s="45" t="s">
        <v>26</v>
      </c>
      <c r="D200" s="45" t="s">
        <v>504</v>
      </c>
      <c r="E200" s="46" t="s">
        <v>505</v>
      </c>
      <c r="F200" s="47" t="s">
        <v>52</v>
      </c>
      <c r="G200" s="48">
        <v>7</v>
      </c>
      <c r="H200" s="56">
        <v>176.5</v>
      </c>
      <c r="I200" s="50">
        <f t="shared" si="10"/>
        <v>1235.5</v>
      </c>
      <c r="J200" s="51"/>
      <c r="K200" s="51"/>
      <c r="L200" s="51"/>
      <c r="M200" s="52"/>
      <c r="P200" s="54"/>
      <c r="Q200" s="55"/>
      <c r="R200" s="54"/>
    </row>
    <row r="201" spans="1:18" s="53" customFormat="1" ht="16.5" customHeight="1" outlineLevel="1">
      <c r="A201" s="44"/>
      <c r="B201" s="45" t="s">
        <v>506</v>
      </c>
      <c r="C201" s="45" t="s">
        <v>26</v>
      </c>
      <c r="D201" s="45" t="s">
        <v>507</v>
      </c>
      <c r="E201" s="46" t="s">
        <v>508</v>
      </c>
      <c r="F201" s="47" t="s">
        <v>52</v>
      </c>
      <c r="G201" s="48">
        <v>3</v>
      </c>
      <c r="H201" s="56">
        <v>50.96</v>
      </c>
      <c r="I201" s="50"/>
      <c r="J201" s="51"/>
      <c r="K201" s="51"/>
      <c r="L201" s="51"/>
      <c r="M201" s="52"/>
      <c r="P201" s="54"/>
      <c r="Q201" s="55"/>
      <c r="R201" s="54"/>
    </row>
    <row r="202" spans="1:18" s="53" customFormat="1" ht="16.5" customHeight="1" outlineLevel="1">
      <c r="A202" s="44"/>
      <c r="B202" s="45" t="s">
        <v>509</v>
      </c>
      <c r="C202" s="45" t="s">
        <v>226</v>
      </c>
      <c r="D202" s="45">
        <v>38643</v>
      </c>
      <c r="E202" s="46" t="s">
        <v>510</v>
      </c>
      <c r="F202" s="47" t="s">
        <v>52</v>
      </c>
      <c r="G202" s="48">
        <v>3</v>
      </c>
      <c r="H202" s="56">
        <v>28.3</v>
      </c>
      <c r="I202" s="50">
        <f>G202*H202</f>
        <v>84.9</v>
      </c>
      <c r="J202" s="51"/>
      <c r="K202" s="51"/>
      <c r="L202" s="51"/>
      <c r="M202" s="52"/>
      <c r="P202" s="54"/>
      <c r="Q202" s="55"/>
      <c r="R202" s="54"/>
    </row>
    <row r="203" spans="1:18" s="53" customFormat="1" ht="16.5" customHeight="1" outlineLevel="1">
      <c r="A203" s="44"/>
      <c r="B203" s="45" t="s">
        <v>511</v>
      </c>
      <c r="C203" s="45" t="s">
        <v>226</v>
      </c>
      <c r="D203" s="45">
        <v>6157</v>
      </c>
      <c r="E203" s="46" t="s">
        <v>512</v>
      </c>
      <c r="F203" s="47" t="s">
        <v>52</v>
      </c>
      <c r="G203" s="48">
        <v>8</v>
      </c>
      <c r="H203" s="56">
        <v>38.66</v>
      </c>
      <c r="I203" s="50">
        <f>G203*H203</f>
        <v>309.28</v>
      </c>
      <c r="J203" s="51"/>
      <c r="K203" s="51"/>
      <c r="L203" s="51"/>
      <c r="M203" s="52"/>
      <c r="P203" s="54"/>
      <c r="Q203" s="55"/>
      <c r="R203" s="54"/>
    </row>
    <row r="204" spans="1:18" s="53" customFormat="1" ht="16.5" customHeight="1" outlineLevel="1">
      <c r="A204" s="44"/>
      <c r="B204" s="45" t="s">
        <v>513</v>
      </c>
      <c r="C204" s="45" t="s">
        <v>226</v>
      </c>
      <c r="D204" s="45">
        <v>6156</v>
      </c>
      <c r="E204" s="46" t="s">
        <v>514</v>
      </c>
      <c r="F204" s="47" t="s">
        <v>52</v>
      </c>
      <c r="G204" s="48">
        <v>1</v>
      </c>
      <c r="H204" s="56">
        <v>3.88</v>
      </c>
      <c r="I204" s="50">
        <f>G204*H204</f>
        <v>3.88</v>
      </c>
      <c r="J204" s="51"/>
      <c r="K204" s="51"/>
      <c r="L204" s="51"/>
      <c r="M204" s="52"/>
      <c r="P204" s="54"/>
      <c r="Q204" s="55"/>
      <c r="R204" s="54"/>
    </row>
    <row r="205" spans="1:18" s="69" customFormat="1" ht="16.5" customHeight="1" outlineLevel="1">
      <c r="A205" s="44"/>
      <c r="B205" s="45" t="s">
        <v>515</v>
      </c>
      <c r="C205" s="45" t="s">
        <v>26</v>
      </c>
      <c r="D205" s="45" t="s">
        <v>497</v>
      </c>
      <c r="E205" s="46" t="s">
        <v>498</v>
      </c>
      <c r="F205" s="47" t="s">
        <v>52</v>
      </c>
      <c r="G205" s="48">
        <v>8</v>
      </c>
      <c r="H205" s="56">
        <v>26.98</v>
      </c>
      <c r="I205" s="50">
        <f>G205*H205</f>
        <v>215.84</v>
      </c>
      <c r="J205" s="51"/>
      <c r="K205" s="51"/>
      <c r="L205" s="51"/>
      <c r="M205" s="52"/>
      <c r="N205" s="53"/>
      <c r="P205" s="54"/>
      <c r="Q205" s="55"/>
      <c r="R205" s="54"/>
    </row>
    <row r="206" spans="1:18" s="37" customFormat="1" ht="16.5" customHeight="1">
      <c r="A206" s="5"/>
      <c r="B206" s="39" t="s">
        <v>516</v>
      </c>
      <c r="C206" s="39"/>
      <c r="D206" s="40"/>
      <c r="E206" s="41" t="s">
        <v>517</v>
      </c>
      <c r="F206" s="40"/>
      <c r="G206" s="39"/>
      <c r="H206" s="40"/>
      <c r="I206" s="42"/>
      <c r="J206" s="26"/>
      <c r="K206" s="26"/>
      <c r="L206" s="26"/>
      <c r="M206" s="35"/>
      <c r="N206" s="36"/>
      <c r="P206" s="38"/>
      <c r="Q206" s="43"/>
      <c r="R206" s="38"/>
    </row>
    <row r="207" spans="1:18" s="53" customFormat="1" ht="27" customHeight="1" outlineLevel="1">
      <c r="A207" s="44"/>
      <c r="B207" s="45" t="s">
        <v>518</v>
      </c>
      <c r="C207" s="45" t="s">
        <v>26</v>
      </c>
      <c r="D207" s="45" t="s">
        <v>366</v>
      </c>
      <c r="E207" s="46" t="s">
        <v>367</v>
      </c>
      <c r="F207" s="47" t="s">
        <v>48</v>
      </c>
      <c r="G207" s="48">
        <v>30</v>
      </c>
      <c r="H207" s="56">
        <v>31.52</v>
      </c>
      <c r="I207" s="50">
        <f aca="true" t="shared" si="11" ref="I207:I214">G207*H207</f>
        <v>945.6</v>
      </c>
      <c r="J207" s="51"/>
      <c r="K207" s="51"/>
      <c r="L207" s="51"/>
      <c r="M207" s="52"/>
      <c r="P207" s="54"/>
      <c r="Q207" s="55"/>
      <c r="R207" s="54"/>
    </row>
    <row r="208" spans="1:18" s="53" customFormat="1" ht="29.25" customHeight="1" outlineLevel="1">
      <c r="A208" s="44"/>
      <c r="B208" s="45" t="s">
        <v>519</v>
      </c>
      <c r="C208" s="45" t="s">
        <v>26</v>
      </c>
      <c r="D208" s="45" t="s">
        <v>520</v>
      </c>
      <c r="E208" s="46" t="s">
        <v>521</v>
      </c>
      <c r="F208" s="47" t="s">
        <v>48</v>
      </c>
      <c r="G208" s="48">
        <v>18</v>
      </c>
      <c r="H208" s="56">
        <v>25.19</v>
      </c>
      <c r="I208" s="50">
        <f t="shared" si="11"/>
        <v>453.42</v>
      </c>
      <c r="J208" s="51"/>
      <c r="K208" s="51"/>
      <c r="L208" s="51"/>
      <c r="M208" s="52"/>
      <c r="P208" s="54"/>
      <c r="Q208" s="55"/>
      <c r="R208" s="54"/>
    </row>
    <row r="209" spans="1:18" s="53" customFormat="1" ht="29.25" customHeight="1" outlineLevel="1">
      <c r="A209" s="44"/>
      <c r="B209" s="45" t="s">
        <v>522</v>
      </c>
      <c r="C209" s="45" t="s">
        <v>26</v>
      </c>
      <c r="D209" s="45" t="s">
        <v>523</v>
      </c>
      <c r="E209" s="46" t="s">
        <v>524</v>
      </c>
      <c r="F209" s="47" t="s">
        <v>48</v>
      </c>
      <c r="G209" s="48">
        <v>24</v>
      </c>
      <c r="H209" s="56">
        <v>54.7</v>
      </c>
      <c r="I209" s="50">
        <f t="shared" si="11"/>
        <v>1312.8000000000002</v>
      </c>
      <c r="J209" s="51"/>
      <c r="K209" s="51"/>
      <c r="L209" s="51"/>
      <c r="M209" s="52"/>
      <c r="P209" s="54"/>
      <c r="Q209" s="55"/>
      <c r="R209" s="54"/>
    </row>
    <row r="210" spans="1:18" s="53" customFormat="1" ht="27" customHeight="1" outlineLevel="1">
      <c r="A210" s="44"/>
      <c r="B210" s="45" t="s">
        <v>525</v>
      </c>
      <c r="C210" s="45" t="s">
        <v>26</v>
      </c>
      <c r="D210" s="45" t="s">
        <v>526</v>
      </c>
      <c r="E210" s="46" t="s">
        <v>527</v>
      </c>
      <c r="F210" s="47" t="s">
        <v>48</v>
      </c>
      <c r="G210" s="48">
        <v>30</v>
      </c>
      <c r="H210" s="56">
        <v>105.85</v>
      </c>
      <c r="I210" s="50">
        <f t="shared" si="11"/>
        <v>3175.5</v>
      </c>
      <c r="J210" s="51"/>
      <c r="K210" s="51"/>
      <c r="L210" s="51"/>
      <c r="M210" s="52"/>
      <c r="P210" s="54"/>
      <c r="Q210" s="55"/>
      <c r="R210" s="54"/>
    </row>
    <row r="211" spans="1:18" s="53" customFormat="1" ht="16.5" customHeight="1" outlineLevel="1">
      <c r="A211" s="44"/>
      <c r="B211" s="45" t="s">
        <v>528</v>
      </c>
      <c r="C211" s="45" t="s">
        <v>26</v>
      </c>
      <c r="D211" s="45" t="s">
        <v>529</v>
      </c>
      <c r="E211" s="46" t="s">
        <v>530</v>
      </c>
      <c r="F211" s="47" t="s">
        <v>52</v>
      </c>
      <c r="G211" s="48">
        <v>7</v>
      </c>
      <c r="H211" s="56">
        <v>67.95</v>
      </c>
      <c r="I211" s="50">
        <f t="shared" si="11"/>
        <v>475.65000000000003</v>
      </c>
      <c r="J211" s="51"/>
      <c r="K211" s="51"/>
      <c r="L211" s="51"/>
      <c r="M211" s="52"/>
      <c r="P211" s="54"/>
      <c r="Q211" s="55"/>
      <c r="R211" s="54"/>
    </row>
    <row r="212" spans="1:18" s="53" customFormat="1" ht="16.5" customHeight="1" outlineLevel="1">
      <c r="A212" s="44"/>
      <c r="B212" s="45" t="s">
        <v>531</v>
      </c>
      <c r="C212" s="45" t="s">
        <v>26</v>
      </c>
      <c r="D212" s="45" t="s">
        <v>532</v>
      </c>
      <c r="E212" s="46" t="s">
        <v>533</v>
      </c>
      <c r="F212" s="47" t="s">
        <v>52</v>
      </c>
      <c r="G212" s="48">
        <v>10</v>
      </c>
      <c r="H212" s="56">
        <v>23.46</v>
      </c>
      <c r="I212" s="50">
        <f t="shared" si="11"/>
        <v>234.60000000000002</v>
      </c>
      <c r="J212" s="51"/>
      <c r="K212" s="51"/>
      <c r="L212" s="51"/>
      <c r="M212" s="52"/>
      <c r="P212" s="54"/>
      <c r="Q212" s="55"/>
      <c r="R212" s="54"/>
    </row>
    <row r="213" spans="1:18" s="53" customFormat="1" ht="16.5" customHeight="1" outlineLevel="1">
      <c r="A213" s="44"/>
      <c r="B213" s="45" t="s">
        <v>534</v>
      </c>
      <c r="C213" s="45" t="s">
        <v>26</v>
      </c>
      <c r="D213" s="45" t="s">
        <v>535</v>
      </c>
      <c r="E213" s="112" t="s">
        <v>536</v>
      </c>
      <c r="F213" s="47" t="s">
        <v>52</v>
      </c>
      <c r="G213" s="48">
        <v>1</v>
      </c>
      <c r="H213" s="56">
        <v>227.09</v>
      </c>
      <c r="I213" s="50">
        <f t="shared" si="11"/>
        <v>227.09</v>
      </c>
      <c r="J213" s="51"/>
      <c r="K213" s="51"/>
      <c r="L213" s="51"/>
      <c r="M213" s="52"/>
      <c r="P213" s="54"/>
      <c r="Q213" s="55"/>
      <c r="R213" s="54"/>
    </row>
    <row r="214" spans="1:18" s="53" customFormat="1" ht="16.5" customHeight="1" outlineLevel="1">
      <c r="A214" s="44"/>
      <c r="B214" s="45" t="s">
        <v>537</v>
      </c>
      <c r="C214" s="45" t="s">
        <v>26</v>
      </c>
      <c r="D214" s="45" t="s">
        <v>538</v>
      </c>
      <c r="E214" s="112" t="s">
        <v>539</v>
      </c>
      <c r="F214" s="47" t="s">
        <v>52</v>
      </c>
      <c r="G214" s="48">
        <v>10</v>
      </c>
      <c r="H214" s="56">
        <v>31.52</v>
      </c>
      <c r="I214" s="50">
        <f t="shared" si="11"/>
        <v>315.2</v>
      </c>
      <c r="J214" s="51"/>
      <c r="K214" s="51"/>
      <c r="L214" s="51"/>
      <c r="M214" s="52"/>
      <c r="P214" s="54"/>
      <c r="Q214" s="55"/>
      <c r="R214" s="54"/>
    </row>
    <row r="215" spans="1:18" s="37" customFormat="1" ht="16.5" customHeight="1">
      <c r="A215" s="5"/>
      <c r="B215" s="39" t="s">
        <v>540</v>
      </c>
      <c r="C215" s="39"/>
      <c r="D215" s="40"/>
      <c r="E215" s="41" t="s">
        <v>541</v>
      </c>
      <c r="F215" s="40"/>
      <c r="G215" s="39"/>
      <c r="H215" s="40"/>
      <c r="I215" s="42"/>
      <c r="J215" s="26"/>
      <c r="K215" s="26"/>
      <c r="L215" s="26"/>
      <c r="M215" s="35"/>
      <c r="N215" s="36"/>
      <c r="P215" s="38"/>
      <c r="Q215" s="43"/>
      <c r="R215" s="38"/>
    </row>
    <row r="216" spans="1:18" s="53" customFormat="1" ht="16.5" customHeight="1" outlineLevel="1">
      <c r="A216" s="44"/>
      <c r="B216" s="45" t="s">
        <v>542</v>
      </c>
      <c r="C216" s="45" t="s">
        <v>26</v>
      </c>
      <c r="D216" s="45" t="s">
        <v>543</v>
      </c>
      <c r="E216" s="46" t="s">
        <v>544</v>
      </c>
      <c r="F216" s="47" t="s">
        <v>48</v>
      </c>
      <c r="G216" s="48">
        <v>40</v>
      </c>
      <c r="H216" s="56">
        <v>90.85</v>
      </c>
      <c r="I216" s="50">
        <f>G216*H216</f>
        <v>3634</v>
      </c>
      <c r="J216" s="51"/>
      <c r="K216" s="51"/>
      <c r="L216" s="51"/>
      <c r="M216" s="52"/>
      <c r="P216" s="54"/>
      <c r="Q216" s="55"/>
      <c r="R216" s="54"/>
    </row>
    <row r="217" spans="1:18" s="53" customFormat="1" ht="16.5" customHeight="1" outlineLevel="1">
      <c r="A217" s="44"/>
      <c r="B217" s="45" t="s">
        <v>545</v>
      </c>
      <c r="C217" s="45" t="s">
        <v>26</v>
      </c>
      <c r="D217" s="45" t="s">
        <v>546</v>
      </c>
      <c r="E217" s="46" t="s">
        <v>547</v>
      </c>
      <c r="F217" s="47" t="s">
        <v>48</v>
      </c>
      <c r="G217" s="48">
        <v>18</v>
      </c>
      <c r="H217" s="56">
        <v>110.39</v>
      </c>
      <c r="I217" s="50">
        <f>G217*H217</f>
        <v>1987.02</v>
      </c>
      <c r="J217" s="51"/>
      <c r="K217" s="51"/>
      <c r="L217" s="51"/>
      <c r="M217" s="52"/>
      <c r="P217" s="54"/>
      <c r="Q217" s="55"/>
      <c r="R217" s="54"/>
    </row>
    <row r="218" spans="1:18" s="37" customFormat="1" ht="16.5" customHeight="1">
      <c r="A218" s="5"/>
      <c r="B218" s="39" t="s">
        <v>548</v>
      </c>
      <c r="C218" s="39"/>
      <c r="D218" s="40"/>
      <c r="E218" s="41" t="s">
        <v>549</v>
      </c>
      <c r="F218" s="40"/>
      <c r="G218" s="39"/>
      <c r="H218" s="40"/>
      <c r="I218" s="42"/>
      <c r="J218" s="26"/>
      <c r="K218" s="26"/>
      <c r="L218" s="26"/>
      <c r="M218" s="35"/>
      <c r="N218" s="36"/>
      <c r="P218" s="38"/>
      <c r="Q218" s="43"/>
      <c r="R218" s="38"/>
    </row>
    <row r="219" spans="1:18" s="53" customFormat="1" ht="16.5" customHeight="1" outlineLevel="1">
      <c r="A219" s="44"/>
      <c r="B219" s="45" t="s">
        <v>550</v>
      </c>
      <c r="C219" s="45" t="s">
        <v>26</v>
      </c>
      <c r="D219" s="45" t="s">
        <v>551</v>
      </c>
      <c r="E219" s="46" t="s">
        <v>552</v>
      </c>
      <c r="F219" s="47" t="s">
        <v>52</v>
      </c>
      <c r="G219" s="48">
        <v>1</v>
      </c>
      <c r="H219" s="56">
        <v>1688.7</v>
      </c>
      <c r="I219" s="50">
        <f>G219*H219</f>
        <v>1688.7</v>
      </c>
      <c r="J219" s="51"/>
      <c r="K219" s="51"/>
      <c r="L219" s="51"/>
      <c r="M219" s="52"/>
      <c r="P219" s="54"/>
      <c r="Q219" s="55"/>
      <c r="R219" s="54"/>
    </row>
    <row r="220" spans="1:18" s="37" customFormat="1" ht="17.25" customHeight="1">
      <c r="A220" s="5"/>
      <c r="B220" s="30" t="s">
        <v>553</v>
      </c>
      <c r="C220" s="30"/>
      <c r="D220" s="30"/>
      <c r="E220" s="31" t="s">
        <v>554</v>
      </c>
      <c r="F220" s="30"/>
      <c r="G220" s="32"/>
      <c r="H220" s="33"/>
      <c r="I220" s="34"/>
      <c r="J220" s="26"/>
      <c r="K220" s="26"/>
      <c r="L220" s="26"/>
      <c r="M220" s="35"/>
      <c r="N220" s="36"/>
      <c r="P220" s="38"/>
      <c r="Q220" s="43"/>
      <c r="R220" s="38"/>
    </row>
    <row r="221" spans="1:18" s="11" customFormat="1" ht="16.5" customHeight="1">
      <c r="A221" s="5"/>
      <c r="B221" s="39" t="s">
        <v>555</v>
      </c>
      <c r="C221" s="39"/>
      <c r="D221" s="40"/>
      <c r="E221" s="41" t="s">
        <v>556</v>
      </c>
      <c r="F221" s="40"/>
      <c r="G221" s="39"/>
      <c r="H221" s="40"/>
      <c r="I221" s="42"/>
      <c r="J221" s="26"/>
      <c r="K221" s="26"/>
      <c r="L221" s="26"/>
      <c r="M221" s="35"/>
      <c r="N221" s="36"/>
      <c r="P221" s="38"/>
      <c r="Q221" s="43"/>
      <c r="R221" s="38"/>
    </row>
    <row r="222" spans="1:18" s="53" customFormat="1" ht="16.5" customHeight="1" outlineLevel="1">
      <c r="A222" s="44"/>
      <c r="B222" s="45" t="s">
        <v>557</v>
      </c>
      <c r="C222" s="45" t="s">
        <v>26</v>
      </c>
      <c r="D222" s="45" t="s">
        <v>558</v>
      </c>
      <c r="E222" s="46" t="s">
        <v>559</v>
      </c>
      <c r="F222" s="47" t="s">
        <v>48</v>
      </c>
      <c r="G222" s="48">
        <v>300</v>
      </c>
      <c r="H222" s="56">
        <v>12.7</v>
      </c>
      <c r="I222" s="50">
        <f>G222*H222</f>
        <v>3810</v>
      </c>
      <c r="J222" s="51"/>
      <c r="K222" s="51"/>
      <c r="L222" s="51"/>
      <c r="M222" s="52"/>
      <c r="P222" s="54"/>
      <c r="Q222" s="55"/>
      <c r="R222" s="54"/>
    </row>
    <row r="223" spans="1:18" s="53" customFormat="1" ht="16.5" customHeight="1" outlineLevel="1">
      <c r="A223" s="44"/>
      <c r="B223" s="45" t="s">
        <v>560</v>
      </c>
      <c r="C223" s="45" t="s">
        <v>26</v>
      </c>
      <c r="D223" s="94" t="s">
        <v>372</v>
      </c>
      <c r="E223" s="88" t="s">
        <v>373</v>
      </c>
      <c r="F223" s="47" t="s">
        <v>48</v>
      </c>
      <c r="G223" s="48">
        <v>300</v>
      </c>
      <c r="H223" s="56">
        <v>3.21</v>
      </c>
      <c r="I223" s="50">
        <f>G223*H223</f>
        <v>963</v>
      </c>
      <c r="J223" s="51"/>
      <c r="K223" s="51"/>
      <c r="L223" s="51"/>
      <c r="M223" s="52"/>
      <c r="P223" s="54"/>
      <c r="Q223" s="55"/>
      <c r="R223" s="54"/>
    </row>
    <row r="224" spans="1:18" s="83" customFormat="1" ht="16.5" customHeight="1" outlineLevel="1">
      <c r="A224" s="5"/>
      <c r="B224" s="39" t="s">
        <v>561</v>
      </c>
      <c r="C224" s="39"/>
      <c r="D224" s="40"/>
      <c r="E224" s="41" t="s">
        <v>562</v>
      </c>
      <c r="F224" s="40"/>
      <c r="G224" s="39"/>
      <c r="H224" s="40"/>
      <c r="I224" s="42"/>
      <c r="J224" s="26"/>
      <c r="K224" s="26"/>
      <c r="L224" s="26"/>
      <c r="M224" s="81"/>
      <c r="N224" s="82"/>
      <c r="P224" s="84"/>
      <c r="Q224" s="43"/>
      <c r="R224" s="84"/>
    </row>
    <row r="225" spans="1:18" s="53" customFormat="1" ht="16.5" customHeight="1" outlineLevel="1">
      <c r="A225" s="44"/>
      <c r="B225" s="45" t="s">
        <v>563</v>
      </c>
      <c r="C225" s="45" t="s">
        <v>26</v>
      </c>
      <c r="D225" s="45" t="s">
        <v>564</v>
      </c>
      <c r="E225" s="46" t="s">
        <v>565</v>
      </c>
      <c r="F225" s="47" t="s">
        <v>52</v>
      </c>
      <c r="G225" s="48">
        <v>22</v>
      </c>
      <c r="H225" s="56">
        <v>33.22</v>
      </c>
      <c r="I225" s="50">
        <f aca="true" t="shared" si="12" ref="I225:I231">G225*H225</f>
        <v>730.8399999999999</v>
      </c>
      <c r="J225" s="51"/>
      <c r="K225" s="51"/>
      <c r="L225" s="51"/>
      <c r="M225" s="52"/>
      <c r="P225" s="54"/>
      <c r="Q225" s="55"/>
      <c r="R225" s="54"/>
    </row>
    <row r="226" spans="1:18" s="53" customFormat="1" ht="16.5" customHeight="1" outlineLevel="1">
      <c r="A226" s="44"/>
      <c r="B226" s="45" t="s">
        <v>566</v>
      </c>
      <c r="C226" s="45" t="s">
        <v>26</v>
      </c>
      <c r="D226" s="45" t="s">
        <v>567</v>
      </c>
      <c r="E226" s="46" t="s">
        <v>568</v>
      </c>
      <c r="F226" s="47" t="s">
        <v>52</v>
      </c>
      <c r="G226" s="48">
        <v>22</v>
      </c>
      <c r="H226" s="56">
        <v>11.69</v>
      </c>
      <c r="I226" s="50">
        <f t="shared" si="12"/>
        <v>257.18</v>
      </c>
      <c r="J226" s="51"/>
      <c r="K226" s="51"/>
      <c r="L226" s="51"/>
      <c r="M226" s="52"/>
      <c r="P226" s="54"/>
      <c r="Q226" s="55"/>
      <c r="R226" s="54"/>
    </row>
    <row r="227" spans="1:18" s="53" customFormat="1" ht="27.75" customHeight="1" outlineLevel="1">
      <c r="A227" s="44"/>
      <c r="B227" s="45" t="s">
        <v>569</v>
      </c>
      <c r="C227" s="45" t="s">
        <v>26</v>
      </c>
      <c r="D227" s="45" t="s">
        <v>570</v>
      </c>
      <c r="E227" s="46" t="s">
        <v>571</v>
      </c>
      <c r="F227" s="47" t="s">
        <v>52</v>
      </c>
      <c r="G227" s="48">
        <v>14</v>
      </c>
      <c r="H227" s="56">
        <v>16.95</v>
      </c>
      <c r="I227" s="50">
        <f t="shared" si="12"/>
        <v>237.29999999999998</v>
      </c>
      <c r="J227" s="51"/>
      <c r="K227" s="51"/>
      <c r="L227" s="51"/>
      <c r="M227" s="52"/>
      <c r="P227" s="54"/>
      <c r="Q227" s="55"/>
      <c r="R227" s="54"/>
    </row>
    <row r="228" spans="1:18" s="53" customFormat="1" ht="16.5" customHeight="1" outlineLevel="1">
      <c r="A228" s="44"/>
      <c r="B228" s="45" t="s">
        <v>572</v>
      </c>
      <c r="C228" s="45" t="s">
        <v>26</v>
      </c>
      <c r="D228" s="94" t="s">
        <v>573</v>
      </c>
      <c r="E228" s="88" t="s">
        <v>574</v>
      </c>
      <c r="F228" s="47" t="s">
        <v>52</v>
      </c>
      <c r="G228" s="48">
        <v>14</v>
      </c>
      <c r="H228" s="56">
        <v>51.04</v>
      </c>
      <c r="I228" s="50">
        <f t="shared" si="12"/>
        <v>714.56</v>
      </c>
      <c r="J228" s="51"/>
      <c r="K228" s="51"/>
      <c r="L228" s="51"/>
      <c r="M228" s="52"/>
      <c r="P228" s="54"/>
      <c r="Q228" s="55"/>
      <c r="R228" s="54"/>
    </row>
    <row r="229" spans="1:18" s="53" customFormat="1" ht="16.5" customHeight="1" outlineLevel="1">
      <c r="A229" s="44"/>
      <c r="B229" s="45" t="s">
        <v>575</v>
      </c>
      <c r="C229" s="45" t="s">
        <v>26</v>
      </c>
      <c r="D229" s="45" t="s">
        <v>576</v>
      </c>
      <c r="E229" s="46" t="s">
        <v>577</v>
      </c>
      <c r="F229" s="47" t="s">
        <v>52</v>
      </c>
      <c r="G229" s="48">
        <v>1</v>
      </c>
      <c r="H229" s="56">
        <v>821.33</v>
      </c>
      <c r="I229" s="50">
        <f t="shared" si="12"/>
        <v>821.33</v>
      </c>
      <c r="J229" s="51"/>
      <c r="K229" s="51"/>
      <c r="L229" s="51"/>
      <c r="M229" s="52"/>
      <c r="P229" s="54"/>
      <c r="Q229" s="55"/>
      <c r="R229" s="54"/>
    </row>
    <row r="230" spans="1:18" s="53" customFormat="1" ht="16.5" customHeight="1" outlineLevel="1">
      <c r="A230" s="44"/>
      <c r="B230" s="45" t="s">
        <v>578</v>
      </c>
      <c r="C230" s="45" t="s">
        <v>26</v>
      </c>
      <c r="D230" s="45" t="s">
        <v>579</v>
      </c>
      <c r="E230" s="46" t="s">
        <v>580</v>
      </c>
      <c r="F230" s="47" t="s">
        <v>48</v>
      </c>
      <c r="G230" s="48">
        <v>150</v>
      </c>
      <c r="H230" s="56">
        <v>13.23</v>
      </c>
      <c r="I230" s="50">
        <f t="shared" si="12"/>
        <v>1984.5</v>
      </c>
      <c r="J230" s="51"/>
      <c r="K230" s="51"/>
      <c r="L230" s="51"/>
      <c r="M230" s="52"/>
      <c r="P230" s="54"/>
      <c r="Q230" s="55"/>
      <c r="R230" s="54"/>
    </row>
    <row r="231" spans="1:18" s="53" customFormat="1" ht="16.5" customHeight="1" outlineLevel="1">
      <c r="A231" s="44"/>
      <c r="B231" s="45" t="s">
        <v>581</v>
      </c>
      <c r="C231" s="45" t="s">
        <v>26</v>
      </c>
      <c r="D231" s="45" t="s">
        <v>464</v>
      </c>
      <c r="E231" s="46" t="s">
        <v>465</v>
      </c>
      <c r="F231" s="47" t="s">
        <v>52</v>
      </c>
      <c r="G231" s="48">
        <v>5</v>
      </c>
      <c r="H231" s="56">
        <v>20.38</v>
      </c>
      <c r="I231" s="50">
        <f t="shared" si="12"/>
        <v>101.89999999999999</v>
      </c>
      <c r="J231" s="51"/>
      <c r="K231" s="51"/>
      <c r="L231" s="51"/>
      <c r="M231" s="52"/>
      <c r="P231" s="54"/>
      <c r="Q231" s="55"/>
      <c r="R231" s="54"/>
    </row>
    <row r="232" spans="2:18" s="16" customFormat="1" ht="15.75" customHeight="1">
      <c r="B232" s="113"/>
      <c r="C232" s="113"/>
      <c r="D232" s="113"/>
      <c r="E232" s="114"/>
      <c r="F232" s="113"/>
      <c r="G232" s="115"/>
      <c r="H232" s="116"/>
      <c r="I232" s="117"/>
      <c r="J232" s="18"/>
      <c r="K232" s="18"/>
      <c r="L232" s="18"/>
      <c r="M232" s="18"/>
      <c r="P232" s="6"/>
      <c r="Q232" s="118"/>
      <c r="R232" s="6"/>
    </row>
    <row r="233" spans="1:18" s="11" customFormat="1" ht="16.5" customHeight="1">
      <c r="A233" s="16"/>
      <c r="B233" s="116"/>
      <c r="C233" s="116"/>
      <c r="D233" s="116"/>
      <c r="E233" s="116"/>
      <c r="F233" s="422" t="s">
        <v>582</v>
      </c>
      <c r="G233" s="422"/>
      <c r="H233" s="120">
        <v>1</v>
      </c>
      <c r="I233" s="121">
        <f>SUM(I12:I231)</f>
        <v>263446.13960000005</v>
      </c>
      <c r="J233" s="18"/>
      <c r="K233" s="18"/>
      <c r="L233" s="18"/>
      <c r="M233" s="18"/>
      <c r="P233" s="6"/>
      <c r="Q233" s="118"/>
      <c r="R233" s="6"/>
    </row>
    <row r="234" spans="2:18" s="122" customFormat="1" ht="12.75" customHeight="1">
      <c r="B234" s="123"/>
      <c r="C234" s="123"/>
      <c r="D234" s="123"/>
      <c r="E234" s="124"/>
      <c r="F234" s="125"/>
      <c r="G234" s="126"/>
      <c r="H234" s="127"/>
      <c r="I234" s="128"/>
      <c r="J234" s="129"/>
      <c r="K234" s="129"/>
      <c r="L234" s="129"/>
      <c r="M234" s="129"/>
      <c r="P234" s="125"/>
      <c r="Q234" s="130"/>
      <c r="R234" s="125"/>
    </row>
    <row r="235" spans="2:18" s="16" customFormat="1" ht="16.5" customHeight="1">
      <c r="B235" s="116"/>
      <c r="C235" s="116"/>
      <c r="D235" s="116"/>
      <c r="E235" s="116"/>
      <c r="F235" s="422" t="s">
        <v>583</v>
      </c>
      <c r="G235" s="422"/>
      <c r="H235" s="131">
        <v>0.25</v>
      </c>
      <c r="I235" s="121"/>
      <c r="J235" s="18"/>
      <c r="K235" s="18"/>
      <c r="L235" s="18"/>
      <c r="M235" s="18"/>
      <c r="P235" s="6"/>
      <c r="Q235" s="118"/>
      <c r="R235" s="6"/>
    </row>
    <row r="236" spans="2:18" s="122" customFormat="1" ht="12.75" customHeight="1">
      <c r="B236" s="123"/>
      <c r="C236" s="123"/>
      <c r="D236" s="123"/>
      <c r="E236" s="124"/>
      <c r="F236" s="132"/>
      <c r="G236" s="133"/>
      <c r="H236" s="127"/>
      <c r="I236" s="128"/>
      <c r="J236" s="129"/>
      <c r="K236" s="129"/>
      <c r="L236" s="129"/>
      <c r="M236" s="129"/>
      <c r="P236" s="125"/>
      <c r="Q236" s="130"/>
      <c r="R236" s="125"/>
    </row>
    <row r="237" spans="2:18" s="16" customFormat="1" ht="16.5" customHeight="1">
      <c r="B237" s="116"/>
      <c r="C237" s="116"/>
      <c r="D237" s="116"/>
      <c r="E237" s="116"/>
      <c r="F237" s="422" t="s">
        <v>584</v>
      </c>
      <c r="G237" s="422"/>
      <c r="H237" s="131"/>
      <c r="I237" s="121">
        <f>(I233*H235)+I233</f>
        <v>329307.6745000001</v>
      </c>
      <c r="J237" s="18"/>
      <c r="K237" s="18"/>
      <c r="L237" s="18"/>
      <c r="M237" s="18"/>
      <c r="P237" s="6"/>
      <c r="Q237" s="118"/>
      <c r="R237" s="6"/>
    </row>
    <row r="238" spans="2:18" s="16" customFormat="1" ht="16.5" customHeight="1">
      <c r="B238" s="116"/>
      <c r="C238" s="116"/>
      <c r="D238" s="116"/>
      <c r="E238" s="116"/>
      <c r="F238" s="119"/>
      <c r="G238" s="119"/>
      <c r="H238" s="131"/>
      <c r="I238" s="121"/>
      <c r="J238" s="18"/>
      <c r="K238" s="18"/>
      <c r="L238" s="18"/>
      <c r="M238" s="18"/>
      <c r="P238" s="6"/>
      <c r="Q238" s="118"/>
      <c r="R238" s="6"/>
    </row>
    <row r="239" spans="2:18" s="16" customFormat="1" ht="16.5" customHeight="1">
      <c r="B239" s="134" t="s">
        <v>585</v>
      </c>
      <c r="C239" s="116"/>
      <c r="D239" s="116"/>
      <c r="E239" s="116"/>
      <c r="F239" s="119"/>
      <c r="G239" s="119"/>
      <c r="H239" s="131"/>
      <c r="I239" s="121"/>
      <c r="J239" s="18"/>
      <c r="K239" s="18"/>
      <c r="L239" s="18"/>
      <c r="M239" s="18"/>
      <c r="P239" s="6"/>
      <c r="Q239" s="118"/>
      <c r="R239" s="6"/>
    </row>
    <row r="240" spans="2:18" s="16" customFormat="1" ht="16.5" customHeight="1">
      <c r="B240" s="135" t="s">
        <v>586</v>
      </c>
      <c r="C240" s="136"/>
      <c r="D240" s="116"/>
      <c r="E240" s="116"/>
      <c r="F240" s="116"/>
      <c r="G240" s="116"/>
      <c r="H240" s="116"/>
      <c r="I240" s="116"/>
      <c r="J240" s="18"/>
      <c r="K240" s="18"/>
      <c r="L240" s="18"/>
      <c r="M240" s="18"/>
      <c r="P240" s="6"/>
      <c r="Q240" s="118"/>
      <c r="R240" s="6"/>
    </row>
    <row r="241" spans="2:18" s="16" customFormat="1" ht="16.5" customHeight="1">
      <c r="B241" s="135" t="s">
        <v>587</v>
      </c>
      <c r="C241" s="136"/>
      <c r="D241" s="116"/>
      <c r="E241" s="116"/>
      <c r="F241" s="116"/>
      <c r="G241" s="116"/>
      <c r="H241" s="116"/>
      <c r="I241" s="116"/>
      <c r="J241" s="18"/>
      <c r="K241" s="18"/>
      <c r="L241" s="18"/>
      <c r="M241" s="18"/>
      <c r="P241" s="6"/>
      <c r="Q241" s="118"/>
      <c r="R241" s="6"/>
    </row>
    <row r="242" spans="2:18" s="16" customFormat="1" ht="16.5" customHeight="1">
      <c r="B242" s="135" t="s">
        <v>588</v>
      </c>
      <c r="C242" s="136"/>
      <c r="D242" s="116"/>
      <c r="E242" s="116"/>
      <c r="F242" s="116"/>
      <c r="G242" s="116"/>
      <c r="H242" s="116"/>
      <c r="I242" s="116"/>
      <c r="J242" s="18"/>
      <c r="K242" s="18"/>
      <c r="L242" s="18"/>
      <c r="M242" s="18"/>
      <c r="P242" s="6"/>
      <c r="Q242" s="118"/>
      <c r="R242" s="6"/>
    </row>
    <row r="243" spans="2:18" s="16" customFormat="1" ht="16.5" customHeight="1">
      <c r="B243" s="135" t="s">
        <v>589</v>
      </c>
      <c r="C243" s="136"/>
      <c r="D243" s="116"/>
      <c r="E243" s="116"/>
      <c r="F243" s="116"/>
      <c r="G243" s="116"/>
      <c r="H243" s="116"/>
      <c r="I243" s="116"/>
      <c r="J243" s="18"/>
      <c r="K243" s="18"/>
      <c r="L243" s="18"/>
      <c r="M243" s="18"/>
      <c r="P243" s="6"/>
      <c r="Q243" s="118"/>
      <c r="R243" s="6"/>
    </row>
    <row r="244" spans="1:18" s="11" customFormat="1" ht="15.75" customHeight="1" outlineLevel="1">
      <c r="A244" s="16"/>
      <c r="B244" s="113"/>
      <c r="C244" s="113"/>
      <c r="D244" s="113"/>
      <c r="E244" s="114"/>
      <c r="F244" s="113"/>
      <c r="G244" s="115"/>
      <c r="H244" s="116"/>
      <c r="I244" s="117"/>
      <c r="J244" s="18"/>
      <c r="K244" s="18"/>
      <c r="L244" s="18"/>
      <c r="M244" s="18"/>
      <c r="P244" s="6"/>
      <c r="Q244" s="6"/>
      <c r="R244" s="6"/>
    </row>
    <row r="245" spans="1:256" ht="18.75" customHeight="1" hidden="1" outlineLevel="1">
      <c r="A245" s="16"/>
      <c r="B245" s="426" t="s">
        <v>590</v>
      </c>
      <c r="C245" s="426"/>
      <c r="D245" s="426"/>
      <c r="E245" s="426"/>
      <c r="F245" s="426"/>
      <c r="G245" s="426"/>
      <c r="H245" s="426"/>
      <c r="I245" s="426"/>
      <c r="J245" s="18"/>
      <c r="K245" s="18"/>
      <c r="L245" s="18"/>
      <c r="M245" s="18"/>
      <c r="N245"/>
      <c r="O245"/>
      <c r="P245" s="6"/>
      <c r="Q245" s="6"/>
      <c r="R245" s="6"/>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5.75" customHeight="1" hidden="1" outlineLevel="1">
      <c r="A246" s="16"/>
      <c r="B246" s="424" t="s">
        <v>591</v>
      </c>
      <c r="C246" s="424"/>
      <c r="D246" s="424"/>
      <c r="E246" s="424"/>
      <c r="F246" s="424"/>
      <c r="G246" s="424"/>
      <c r="H246" s="424"/>
      <c r="I246" s="424"/>
      <c r="J246" s="18"/>
      <c r="K246" s="18"/>
      <c r="L246" s="18"/>
      <c r="M246" s="18"/>
      <c r="N246"/>
      <c r="O246"/>
      <c r="P246" s="6"/>
      <c r="Q246" s="6"/>
      <c r="R246" s="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5.75" customHeight="1" hidden="1" outlineLevel="1">
      <c r="A247" s="16"/>
      <c r="B247" s="116" t="e">
        <f>NA()</f>
        <v>#N/A</v>
      </c>
      <c r="C247" s="116"/>
      <c r="D247" s="116"/>
      <c r="E247" s="116"/>
      <c r="F247" s="138" t="e">
        <f>NA()</f>
        <v>#N/A</v>
      </c>
      <c r="G247" s="113"/>
      <c r="H247" s="116"/>
      <c r="I247" s="116"/>
      <c r="J247" s="18"/>
      <c r="K247" s="18"/>
      <c r="L247" s="18"/>
      <c r="M247" s="18"/>
      <c r="N247"/>
      <c r="O247"/>
      <c r="P247" s="6"/>
      <c r="Q247" s="6"/>
      <c r="R247" s="6"/>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5.75" customHeight="1" hidden="1" outlineLevel="1">
      <c r="A248" s="16"/>
      <c r="B248" s="116" t="e">
        <f>NA()</f>
        <v>#N/A</v>
      </c>
      <c r="C248" s="116"/>
      <c r="D248" s="116"/>
      <c r="E248" s="116"/>
      <c r="F248" s="138" t="e">
        <f>NA()</f>
        <v>#N/A</v>
      </c>
      <c r="G248" s="113"/>
      <c r="H248" s="116"/>
      <c r="I248" s="116"/>
      <c r="J248" s="18"/>
      <c r="K248" s="18"/>
      <c r="L248" s="18"/>
      <c r="M248" s="18"/>
      <c r="N248"/>
      <c r="O248"/>
      <c r="P248" s="6"/>
      <c r="Q248" s="6"/>
      <c r="R248" s="6"/>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5.75" customHeight="1" hidden="1" outlineLevel="1">
      <c r="A249" s="16"/>
      <c r="B249" s="116" t="e">
        <f>NA()</f>
        <v>#N/A</v>
      </c>
      <c r="C249" s="113"/>
      <c r="D249" s="113"/>
      <c r="E249" s="114"/>
      <c r="F249" s="138" t="e">
        <f>NA()</f>
        <v>#N/A</v>
      </c>
      <c r="G249" s="115"/>
      <c r="H249" s="116"/>
      <c r="I249" s="117"/>
      <c r="J249" s="18"/>
      <c r="K249" s="18"/>
      <c r="L249" s="18"/>
      <c r="M249" s="18"/>
      <c r="N249"/>
      <c r="O249"/>
      <c r="P249" s="6"/>
      <c r="Q249" s="6"/>
      <c r="R249" s="6"/>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5.75" customHeight="1" hidden="1" outlineLevel="1">
      <c r="A250" s="16"/>
      <c r="B250" s="138" t="str">
        <f>IF(DGO!H28="",IF(DGO!J28="","  5 - ERRO DE PREENCHIMENTO - Verificar na planilha de Dados Gerais dos Orçamento o padrão de insumos utilizados e preencher","  5 - Preenchimento de tipo de insumos correto - OK"),"  5 - Preenchimento de tipo de insumos correto - OK")</f>
        <v>  5 - Preenchimento de tipo de insumos correto - OK</v>
      </c>
      <c r="C250" s="113"/>
      <c r="D250" s="113"/>
      <c r="E250" s="114"/>
      <c r="F250" s="113"/>
      <c r="G250" s="115"/>
      <c r="H250" s="116"/>
      <c r="I250" s="117"/>
      <c r="J250" s="18"/>
      <c r="K250" s="18"/>
      <c r="L250" s="18"/>
      <c r="M250" s="18"/>
      <c r="N250"/>
      <c r="O250"/>
      <c r="P250" s="6"/>
      <c r="Q250" s="6"/>
      <c r="R250" s="6"/>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5.75" customHeight="1" hidden="1" outlineLevel="1">
      <c r="A251" s="16"/>
      <c r="B251" s="138" t="str">
        <f>IF(B250="  6 - ERRO DE PREENCHIMENTO - Verificar na planilha de Dados Gerais dos Orçamento o padrão de insumos utilizados e preencher","  6 - ERRO DE ENCARGO SOCIAIS - Verificar primeiramente o preenchimento da opção de insumos descrito no item 4",IF(DGO!J28&lt;&gt;"",IF(DGO!C28&gt;0,"  6 - Preenchimento dos Encagos Sociais feito - OK","  6 - ERRO DE ENCARGOS SOCIAIS - Falta preencher a % dos Encargos Sociais"),"  6 - Preenchimento dos Encagos Sociais feito - OK"))</f>
        <v>  6 - Preenchimento dos Encagos Sociais feito - OK</v>
      </c>
      <c r="C251" s="113"/>
      <c r="D251" s="113"/>
      <c r="E251" s="114"/>
      <c r="F251" s="113"/>
      <c r="G251" s="115"/>
      <c r="H251" s="116"/>
      <c r="I251" s="117"/>
      <c r="J251" s="18"/>
      <c r="K251" s="18"/>
      <c r="L251" s="18"/>
      <c r="M251" s="18"/>
      <c r="N251"/>
      <c r="O251"/>
      <c r="P251" s="6"/>
      <c r="Q251" s="6"/>
      <c r="R251" s="6"/>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5.75" customHeight="1" hidden="1" outlineLevel="1">
      <c r="A252" s="16"/>
      <c r="B252" s="138" t="str">
        <f ca="1">IF(DGO!C37&lt;(TODAY()-60),"  7 -ATENÇÃO - Verificar a possibilidade de atualizar o banco de dados de insumos","  7 - Base de dados ainda valida para o sistema - OK")</f>
        <v>  7 -ATENÇÃO - Verificar a possibilidade de atualizar o banco de dados de insumos</v>
      </c>
      <c r="C252" s="113"/>
      <c r="D252" s="113"/>
      <c r="E252" s="114"/>
      <c r="F252" s="113"/>
      <c r="G252" s="115"/>
      <c r="H252" s="116"/>
      <c r="I252" s="117"/>
      <c r="J252" s="18"/>
      <c r="K252" s="18"/>
      <c r="L252" s="18"/>
      <c r="M252" s="18"/>
      <c r="N252"/>
      <c r="O252"/>
      <c r="P252" s="6"/>
      <c r="Q252" s="6"/>
      <c r="R252" s="6"/>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5.75" customHeight="1" hidden="1" outlineLevel="1">
      <c r="A253" s="16"/>
      <c r="B253" s="113"/>
      <c r="C253" s="113"/>
      <c r="D253" s="113"/>
      <c r="E253" s="114"/>
      <c r="F253" s="113"/>
      <c r="G253" s="115"/>
      <c r="H253" s="116"/>
      <c r="I253" s="117"/>
      <c r="J253" s="18"/>
      <c r="K253" s="18"/>
      <c r="L253" s="18"/>
      <c r="M253" s="18"/>
      <c r="N253"/>
      <c r="O253"/>
      <c r="P253" s="6"/>
      <c r="Q253" s="6"/>
      <c r="R253" s="6"/>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75" customHeight="1">
      <c r="A254" s="16"/>
      <c r="B254" s="426" t="s">
        <v>592</v>
      </c>
      <c r="C254" s="426"/>
      <c r="D254" s="426"/>
      <c r="E254" s="426"/>
      <c r="F254" s="426"/>
      <c r="G254" s="426"/>
      <c r="H254" s="426"/>
      <c r="I254" s="426"/>
      <c r="J254" s="18"/>
      <c r="K254" s="18"/>
      <c r="L254" s="18"/>
      <c r="M254" s="18"/>
      <c r="N254"/>
      <c r="O254"/>
      <c r="P254" s="6"/>
      <c r="Q254" s="6"/>
      <c r="R254" s="6"/>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2:18" s="10" customFormat="1" ht="15.75" customHeight="1">
      <c r="B255" s="139" t="s">
        <v>9</v>
      </c>
      <c r="C255" s="140" t="s">
        <v>12</v>
      </c>
      <c r="D255" s="139"/>
      <c r="E255" s="141"/>
      <c r="F255" s="139"/>
      <c r="G255" s="142"/>
      <c r="H255" s="143" t="s">
        <v>593</v>
      </c>
      <c r="I255" s="142" t="s">
        <v>594</v>
      </c>
      <c r="J255" s="144"/>
      <c r="K255" s="144"/>
      <c r="L255" s="144"/>
      <c r="M255" s="144"/>
      <c r="P255" s="7"/>
      <c r="Q255" s="7"/>
      <c r="R255" s="7"/>
    </row>
    <row r="256" spans="2:18" s="145" customFormat="1" ht="14.25" customHeight="1">
      <c r="B256" s="146" t="s">
        <v>19</v>
      </c>
      <c r="C256" s="147" t="str">
        <f aca="true" t="shared" si="13" ref="C256:C261">VLOOKUP(B256,$B$9:$I$231,4,0)</f>
        <v>SERVIÇOS PRELIMINARES</v>
      </c>
      <c r="D256" s="146"/>
      <c r="E256" s="148"/>
      <c r="F256" s="146"/>
      <c r="G256" s="149"/>
      <c r="H256" s="149">
        <f>SUM(I12:I21)</f>
        <v>13657.0372</v>
      </c>
      <c r="I256" s="150">
        <f aca="true" t="shared" si="14" ref="I256:I261">H256/$H$263</f>
        <v>0.05183995947230801</v>
      </c>
      <c r="J256" s="81"/>
      <c r="K256" s="81"/>
      <c r="L256" s="81"/>
      <c r="M256" s="81"/>
      <c r="P256" s="151"/>
      <c r="Q256" s="151"/>
      <c r="R256" s="151"/>
    </row>
    <row r="257" spans="1:18" s="11" customFormat="1" ht="15.75" customHeight="1">
      <c r="A257" s="145"/>
      <c r="B257" s="146" t="s">
        <v>63</v>
      </c>
      <c r="C257" s="147" t="str">
        <f t="shared" si="13"/>
        <v>BENFEITORIAS</v>
      </c>
      <c r="D257" s="146"/>
      <c r="E257" s="148"/>
      <c r="F257" s="146"/>
      <c r="G257" s="152"/>
      <c r="H257" s="153">
        <f>SUM(I24:I25)</f>
        <v>5172.74</v>
      </c>
      <c r="I257" s="150">
        <f t="shared" si="14"/>
        <v>0.019634905289764203</v>
      </c>
      <c r="J257" s="81"/>
      <c r="K257" s="81"/>
      <c r="L257" s="81"/>
      <c r="M257" s="81"/>
      <c r="P257" s="151"/>
      <c r="Q257" s="151"/>
      <c r="R257" s="151"/>
    </row>
    <row r="258" spans="1:18" s="11" customFormat="1" ht="15.75" customHeight="1">
      <c r="A258" s="145"/>
      <c r="B258" s="146" t="s">
        <v>75</v>
      </c>
      <c r="C258" s="147" t="str">
        <f t="shared" si="13"/>
        <v>INFRAESTRUTURA</v>
      </c>
      <c r="D258" s="146"/>
      <c r="E258" s="148"/>
      <c r="F258" s="146"/>
      <c r="G258" s="152"/>
      <c r="H258" s="153">
        <f>SUM(I28:I60)</f>
        <v>40216.3516</v>
      </c>
      <c r="I258" s="150">
        <f t="shared" si="14"/>
        <v>0.15265492848390932</v>
      </c>
      <c r="J258" s="81"/>
      <c r="K258" s="81"/>
      <c r="L258" s="81"/>
      <c r="M258" s="81"/>
      <c r="P258" s="151"/>
      <c r="Q258" s="151"/>
      <c r="R258" s="151"/>
    </row>
    <row r="259" spans="1:256" ht="15.75" customHeight="1">
      <c r="A259" s="145"/>
      <c r="B259" s="146" t="s">
        <v>149</v>
      </c>
      <c r="C259" s="147" t="str">
        <f t="shared" si="13"/>
        <v>SUPERESTRUTURA</v>
      </c>
      <c r="D259" s="146"/>
      <c r="E259" s="148"/>
      <c r="F259" s="146"/>
      <c r="G259" s="152"/>
      <c r="H259" s="152">
        <f>SUM(I63:I69)</f>
        <v>22221.7807</v>
      </c>
      <c r="I259" s="150">
        <f t="shared" si="14"/>
        <v>0.08435037512312818</v>
      </c>
      <c r="J259" s="81"/>
      <c r="K259" s="81"/>
      <c r="L259" s="81"/>
      <c r="M259" s="81"/>
      <c r="N259"/>
      <c r="O259"/>
      <c r="P259" s="151"/>
      <c r="Q259" s="151"/>
      <c r="R259" s="151"/>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5.75" customHeight="1">
      <c r="A260" s="145"/>
      <c r="B260" s="146" t="s">
        <v>167</v>
      </c>
      <c r="C260" s="147" t="str">
        <f t="shared" si="13"/>
        <v>ARQUITETURA</v>
      </c>
      <c r="D260" s="146"/>
      <c r="E260" s="148"/>
      <c r="F260" s="146"/>
      <c r="G260" s="152"/>
      <c r="H260" s="152">
        <f>SUM(I72:I154)</f>
        <v>125800.3201</v>
      </c>
      <c r="I260" s="150">
        <f t="shared" si="14"/>
        <v>0.4775181761668903</v>
      </c>
      <c r="J260" s="81"/>
      <c r="K260" s="81"/>
      <c r="L260" s="81"/>
      <c r="M260" s="81"/>
      <c r="N260"/>
      <c r="O260"/>
      <c r="P260" s="151"/>
      <c r="Q260" s="151"/>
      <c r="R260" s="151"/>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75" customHeight="1">
      <c r="A261" s="145"/>
      <c r="B261" s="146" t="s">
        <v>387</v>
      </c>
      <c r="C261" s="147" t="str">
        <f t="shared" si="13"/>
        <v>INSTALAÇÕES PREDIAIS</v>
      </c>
      <c r="D261" s="146"/>
      <c r="E261" s="148"/>
      <c r="F261" s="146"/>
      <c r="G261" s="152"/>
      <c r="H261" s="152">
        <f>SUM(I157:I231)</f>
        <v>56377.91</v>
      </c>
      <c r="I261" s="150">
        <f t="shared" si="14"/>
        <v>0.2140016554639998</v>
      </c>
      <c r="J261" s="81"/>
      <c r="K261" s="81"/>
      <c r="L261" s="81"/>
      <c r="M261" s="81"/>
      <c r="N261"/>
      <c r="O261"/>
      <c r="P261" s="151"/>
      <c r="Q261" s="151"/>
      <c r="R261" s="15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2:18" s="16" customFormat="1" ht="15.75" customHeight="1">
      <c r="B262" s="113"/>
      <c r="C262" s="113"/>
      <c r="D262" s="113"/>
      <c r="E262" s="114"/>
      <c r="F262" s="113"/>
      <c r="G262" s="115"/>
      <c r="H262" s="117"/>
      <c r="I262" s="154"/>
      <c r="J262" s="18"/>
      <c r="K262" s="18"/>
      <c r="L262" s="18"/>
      <c r="M262" s="18"/>
      <c r="P262" s="6"/>
      <c r="Q262" s="6"/>
      <c r="R262" s="6"/>
    </row>
    <row r="263" spans="2:18" s="155" customFormat="1" ht="16.5" customHeight="1">
      <c r="B263" s="156" t="s">
        <v>595</v>
      </c>
      <c r="C263" s="157"/>
      <c r="D263" s="158"/>
      <c r="E263" s="159"/>
      <c r="F263" s="158"/>
      <c r="G263" s="160"/>
      <c r="H263" s="161">
        <f>I233</f>
        <v>263446.13960000005</v>
      </c>
      <c r="I263" s="162"/>
      <c r="J263" s="35"/>
      <c r="K263" s="35"/>
      <c r="L263" s="35"/>
      <c r="M263" s="35"/>
      <c r="P263" s="160"/>
      <c r="Q263" s="160"/>
      <c r="R263" s="160"/>
    </row>
    <row r="264" spans="2:18" s="16" customFormat="1" ht="15.75" customHeight="1">
      <c r="B264" s="116"/>
      <c r="C264" s="116"/>
      <c r="D264" s="116"/>
      <c r="E264" s="114"/>
      <c r="F264" s="113"/>
      <c r="G264" s="427"/>
      <c r="H264" s="427"/>
      <c r="I264" s="117"/>
      <c r="J264" s="18"/>
      <c r="K264" s="18"/>
      <c r="L264" s="18"/>
      <c r="M264" s="18"/>
      <c r="P264" s="6"/>
      <c r="Q264" s="6"/>
      <c r="R264" s="6"/>
    </row>
    <row r="265" spans="1:18" ht="15.75" customHeight="1">
      <c r="A265" s="16"/>
      <c r="B265" s="163" t="s">
        <v>596</v>
      </c>
      <c r="C265" s="116"/>
      <c r="D265" s="164"/>
      <c r="E265" s="114"/>
      <c r="F265" s="113"/>
      <c r="G265" s="115"/>
      <c r="H265" s="165"/>
      <c r="I265" s="117"/>
      <c r="J265" s="18"/>
      <c r="K265" s="18"/>
      <c r="L265" s="18" t="s">
        <v>597</v>
      </c>
      <c r="M265" s="18"/>
      <c r="P265" s="6"/>
      <c r="Q265" s="6"/>
      <c r="R265" s="6"/>
    </row>
    <row r="266" spans="1:18" ht="16.5" customHeight="1">
      <c r="A266" s="16"/>
      <c r="B266" s="163" t="s">
        <v>598</v>
      </c>
      <c r="C266" s="116"/>
      <c r="D266" s="164"/>
      <c r="E266" s="113"/>
      <c r="F266" s="113"/>
      <c r="G266" s="113"/>
      <c r="H266" s="166">
        <v>0.25</v>
      </c>
      <c r="I266" s="113"/>
      <c r="J266" s="18"/>
      <c r="K266" s="18"/>
      <c r="L266" s="161">
        <f>H263*1.2379</f>
        <v>326119.97621084005</v>
      </c>
      <c r="M266" s="18"/>
      <c r="P266" s="6"/>
      <c r="Q266" s="6"/>
      <c r="R266" s="6"/>
    </row>
    <row r="267" spans="1:18" ht="16.5" customHeight="1">
      <c r="A267" s="16"/>
      <c r="B267" s="163"/>
      <c r="C267" s="116"/>
      <c r="D267" s="164"/>
      <c r="E267" s="114"/>
      <c r="F267" s="113"/>
      <c r="G267" s="115"/>
      <c r="H267" s="116"/>
      <c r="I267" s="117"/>
      <c r="J267" s="18"/>
      <c r="K267" s="18"/>
      <c r="L267" s="161"/>
      <c r="M267" s="18"/>
      <c r="P267" s="6"/>
      <c r="Q267" s="6"/>
      <c r="R267" s="6"/>
    </row>
    <row r="268" spans="1:18" ht="15.75" customHeight="1">
      <c r="A268" s="16"/>
      <c r="B268" s="113"/>
      <c r="C268" s="113"/>
      <c r="D268" s="113"/>
      <c r="E268" s="114"/>
      <c r="F268" s="113"/>
      <c r="G268" s="115"/>
      <c r="H268" s="116"/>
      <c r="I268" s="117"/>
      <c r="J268" s="18"/>
      <c r="K268" s="18"/>
      <c r="L268" s="18"/>
      <c r="M268" s="18"/>
      <c r="P268" s="6"/>
      <c r="Q268" s="6"/>
      <c r="R268" s="6"/>
    </row>
    <row r="269" spans="1:18" ht="18.75" customHeight="1">
      <c r="A269" s="16"/>
      <c r="B269" s="167" t="s">
        <v>599</v>
      </c>
      <c r="C269" s="168"/>
      <c r="D269" s="168"/>
      <c r="E269" s="169"/>
      <c r="F269" s="168"/>
      <c r="G269" s="170"/>
      <c r="H269" s="171"/>
      <c r="I269" s="172"/>
      <c r="J269" s="18"/>
      <c r="K269" s="18"/>
      <c r="L269" s="18"/>
      <c r="M269" s="18"/>
      <c r="P269" s="6"/>
      <c r="Q269" s="6"/>
      <c r="R269" s="6"/>
    </row>
    <row r="270" spans="1:18" ht="15.75" customHeight="1">
      <c r="A270" s="16"/>
      <c r="B270" s="163" t="s">
        <v>600</v>
      </c>
      <c r="C270" s="113"/>
      <c r="D270" s="115"/>
      <c r="E270" s="114" t="s">
        <v>29</v>
      </c>
      <c r="F270" s="113"/>
      <c r="G270" s="115"/>
      <c r="H270" s="116">
        <v>169.15</v>
      </c>
      <c r="I270" s="117"/>
      <c r="J270" s="18"/>
      <c r="K270" s="18"/>
      <c r="L270" s="18"/>
      <c r="M270" s="18"/>
      <c r="P270" s="6"/>
      <c r="Q270" s="6"/>
      <c r="R270" s="6"/>
    </row>
    <row r="271" spans="1:18" ht="16.5" customHeight="1">
      <c r="A271" s="16"/>
      <c r="B271" s="163" t="s">
        <v>601</v>
      </c>
      <c r="C271" s="113"/>
      <c r="D271" s="115"/>
      <c r="E271" s="173" t="s">
        <v>602</v>
      </c>
      <c r="F271" s="174"/>
      <c r="G271" s="115"/>
      <c r="H271" s="161">
        <f>H263/H270</f>
        <v>1557.4705267514043</v>
      </c>
      <c r="I271" s="117"/>
      <c r="J271" s="18"/>
      <c r="K271" s="18"/>
      <c r="L271" s="18"/>
      <c r="M271" s="18"/>
      <c r="P271" s="6"/>
      <c r="Q271" s="6"/>
      <c r="R271" s="6"/>
    </row>
    <row r="272" spans="1:18" ht="15.75" customHeight="1">
      <c r="A272" s="16"/>
      <c r="B272" s="163" t="s">
        <v>603</v>
      </c>
      <c r="C272" s="113"/>
      <c r="D272" s="424"/>
      <c r="E272" s="424"/>
      <c r="F272" s="424"/>
      <c r="G272" s="424"/>
      <c r="H272" s="424"/>
      <c r="I272" s="424"/>
      <c r="J272" s="18"/>
      <c r="K272" s="18"/>
      <c r="L272" s="18"/>
      <c r="M272" s="18"/>
      <c r="P272" s="6"/>
      <c r="Q272" s="6"/>
      <c r="R272" s="6"/>
    </row>
    <row r="273" spans="1:18" ht="15.75" customHeight="1">
      <c r="A273" s="16"/>
      <c r="B273" s="163"/>
      <c r="C273" s="113"/>
      <c r="D273" s="137"/>
      <c r="E273" s="137"/>
      <c r="F273" s="137"/>
      <c r="G273" s="174"/>
      <c r="H273" s="137"/>
      <c r="I273" s="137"/>
      <c r="J273" s="18"/>
      <c r="K273" s="18"/>
      <c r="L273" s="18"/>
      <c r="M273" s="18"/>
      <c r="P273" s="6"/>
      <c r="Q273" s="6"/>
      <c r="R273" s="6"/>
    </row>
    <row r="274" spans="1:18" ht="15.75" customHeight="1">
      <c r="A274" s="16"/>
      <c r="B274" s="156" t="s">
        <v>604</v>
      </c>
      <c r="C274" s="113"/>
      <c r="D274" s="137"/>
      <c r="E274" s="137"/>
      <c r="F274" s="137"/>
      <c r="G274" s="174"/>
      <c r="H274" s="137"/>
      <c r="I274" s="137"/>
      <c r="J274" s="18"/>
      <c r="K274" s="18"/>
      <c r="L274" s="18"/>
      <c r="M274" s="18"/>
      <c r="P274" s="6"/>
      <c r="Q274" s="6"/>
      <c r="R274" s="6"/>
    </row>
    <row r="275" spans="1:18" ht="15.75" customHeight="1">
      <c r="A275" s="16"/>
      <c r="B275" s="156" t="s">
        <v>605</v>
      </c>
      <c r="C275" s="113"/>
      <c r="D275" s="137"/>
      <c r="E275" s="137"/>
      <c r="F275" s="137"/>
      <c r="G275" s="174"/>
      <c r="H275" s="137"/>
      <c r="I275" s="137"/>
      <c r="J275" s="18"/>
      <c r="K275" s="18"/>
      <c r="L275" s="18"/>
      <c r="M275" s="18"/>
      <c r="P275" s="6"/>
      <c r="Q275" s="6"/>
      <c r="R275" s="6"/>
    </row>
    <row r="276" spans="1:18" ht="15.75" customHeight="1">
      <c r="A276" s="16"/>
      <c r="B276" s="156"/>
      <c r="C276" s="113"/>
      <c r="D276" s="137"/>
      <c r="E276" s="137"/>
      <c r="F276" s="137"/>
      <c r="G276" s="174"/>
      <c r="H276" s="137"/>
      <c r="I276" s="137"/>
      <c r="J276" s="18"/>
      <c r="K276" s="18"/>
      <c r="L276" s="18"/>
      <c r="M276" s="18"/>
      <c r="P276" s="6"/>
      <c r="Q276" s="6"/>
      <c r="R276" s="6"/>
    </row>
    <row r="277" spans="1:18" ht="15.75" customHeight="1">
      <c r="A277" s="16"/>
      <c r="B277" s="163"/>
      <c r="C277" s="113"/>
      <c r="D277" s="137"/>
      <c r="E277" s="137"/>
      <c r="F277" s="137"/>
      <c r="G277" s="174"/>
      <c r="H277" s="137"/>
      <c r="I277" s="137"/>
      <c r="J277" s="18"/>
      <c r="K277" s="18"/>
      <c r="L277" s="18"/>
      <c r="M277" s="18"/>
      <c r="P277" s="6"/>
      <c r="Q277" s="6"/>
      <c r="R277" s="6"/>
    </row>
    <row r="278" spans="1:18" ht="15.75" customHeight="1">
      <c r="A278" s="16"/>
      <c r="B278" s="425"/>
      <c r="C278" s="425"/>
      <c r="D278" s="425"/>
      <c r="E278" s="425"/>
      <c r="F278" s="425"/>
      <c r="G278" s="425"/>
      <c r="H278" s="425"/>
      <c r="I278" s="425"/>
      <c r="J278" s="18"/>
      <c r="K278" s="18"/>
      <c r="L278" s="18"/>
      <c r="M278" s="18"/>
      <c r="P278" s="6"/>
      <c r="Q278" s="6"/>
      <c r="R278" s="6"/>
    </row>
    <row r="279" spans="1:18" ht="15.75" customHeight="1">
      <c r="A279" s="16"/>
      <c r="B279" s="116"/>
      <c r="C279" s="116"/>
      <c r="D279" s="116"/>
      <c r="E279" s="116"/>
      <c r="F279" s="116"/>
      <c r="G279" s="113"/>
      <c r="H279" s="116"/>
      <c r="I279" s="116"/>
      <c r="J279" s="18"/>
      <c r="K279" s="18"/>
      <c r="L279" s="18"/>
      <c r="M279" s="18"/>
      <c r="P279" s="6"/>
      <c r="Q279" s="6"/>
      <c r="R279" s="6"/>
    </row>
    <row r="280" spans="1:18" ht="15.75" customHeight="1">
      <c r="A280" s="16"/>
      <c r="B280" s="113"/>
      <c r="C280" s="113"/>
      <c r="D280" s="113"/>
      <c r="E280" s="114"/>
      <c r="F280" s="113"/>
      <c r="G280" s="115"/>
      <c r="H280" s="116"/>
      <c r="I280" s="117"/>
      <c r="J280" s="18"/>
      <c r="K280" s="18"/>
      <c r="L280" s="18"/>
      <c r="M280" s="18"/>
      <c r="P280" s="6"/>
      <c r="Q280" s="6"/>
      <c r="R280" s="6"/>
    </row>
    <row r="281" spans="1:18" ht="15.75" customHeight="1">
      <c r="A281" s="16"/>
      <c r="B281" s="113"/>
      <c r="C281" s="113"/>
      <c r="D281" s="113"/>
      <c r="E281" s="114"/>
      <c r="F281" s="113"/>
      <c r="G281" s="115"/>
      <c r="H281" s="116"/>
      <c r="I281" s="117"/>
      <c r="J281" s="18"/>
      <c r="K281" s="18"/>
      <c r="L281" s="18"/>
      <c r="M281" s="18"/>
      <c r="P281" s="6"/>
      <c r="Q281" s="6"/>
      <c r="R281" s="6"/>
    </row>
    <row r="282" spans="1:18" ht="15.75" customHeight="1">
      <c r="A282" s="16"/>
      <c r="B282" s="113"/>
      <c r="C282" s="113"/>
      <c r="D282" s="113"/>
      <c r="E282" s="114"/>
      <c r="F282" s="113"/>
      <c r="G282" s="115"/>
      <c r="H282" s="116"/>
      <c r="I282" s="117"/>
      <c r="J282" s="18"/>
      <c r="K282" s="18"/>
      <c r="L282" s="18"/>
      <c r="M282" s="18"/>
      <c r="P282" s="6"/>
      <c r="Q282" s="6"/>
      <c r="R282" s="6"/>
    </row>
    <row r="283" spans="1:18" ht="15.75" customHeight="1">
      <c r="A283" s="16"/>
      <c r="B283" s="6">
        <v>1</v>
      </c>
      <c r="C283" s="6">
        <v>3</v>
      </c>
      <c r="D283" s="6">
        <v>4</v>
      </c>
      <c r="E283" s="6">
        <v>5</v>
      </c>
      <c r="F283" s="6">
        <v>6</v>
      </c>
      <c r="G283" s="6">
        <v>11</v>
      </c>
      <c r="H283" s="6">
        <v>24</v>
      </c>
      <c r="I283" s="6">
        <v>25</v>
      </c>
      <c r="J283" s="18"/>
      <c r="K283" s="18"/>
      <c r="L283" s="18"/>
      <c r="M283" s="18"/>
      <c r="P283" s="6"/>
      <c r="Q283" s="6"/>
      <c r="R283" s="6"/>
    </row>
  </sheetData>
  <sheetProtection selectLockedCells="1" selectUnlockedCells="1"/>
  <mergeCells count="24">
    <mergeCell ref="D272:I272"/>
    <mergeCell ref="B278:I278"/>
    <mergeCell ref="F235:G235"/>
    <mergeCell ref="F237:G237"/>
    <mergeCell ref="B245:I245"/>
    <mergeCell ref="B246:I246"/>
    <mergeCell ref="B254:I254"/>
    <mergeCell ref="G264:H264"/>
    <mergeCell ref="H5:H6"/>
    <mergeCell ref="I5:I6"/>
    <mergeCell ref="P5:P6"/>
    <mergeCell ref="Q5:Q6"/>
    <mergeCell ref="R5:R6"/>
    <mergeCell ref="F233:G233"/>
    <mergeCell ref="J1:J6"/>
    <mergeCell ref="K1:K6"/>
    <mergeCell ref="L1:L6"/>
    <mergeCell ref="M1:M6"/>
    <mergeCell ref="B5:B6"/>
    <mergeCell ref="C5:C6"/>
    <mergeCell ref="D5:D6"/>
    <mergeCell ref="E5:E6"/>
    <mergeCell ref="F5:F6"/>
    <mergeCell ref="G5:G6"/>
  </mergeCells>
  <printOptions/>
  <pageMargins left="0.5118055555555555" right="0.39375" top="0.5118055555555555" bottom="0.8270833333333333" header="0.5118055555555555" footer="0.5118055555555555"/>
  <pageSetup fitToHeight="0" fitToWidth="1" horizontalDpi="300" verticalDpi="300" orientation="portrait" paperSize="9" scale="50" r:id="rId3"/>
  <headerFooter alignWithMargins="0">
    <oddHeader>&amp;R&amp;P de &amp;N</oddHeader>
  </headerFooter>
  <rowBreaks count="2" manualBreakCount="2">
    <brk id="146" max="255" man="1"/>
    <brk id="218" max="255" man="1"/>
  </rowBreaks>
  <legacyDrawing r:id="rId2"/>
</worksheet>
</file>

<file path=xl/worksheets/sheet10.xml><?xml version="1.0" encoding="utf-8"?>
<worksheet xmlns="http://schemas.openxmlformats.org/spreadsheetml/2006/main" xmlns:r="http://schemas.openxmlformats.org/officeDocument/2006/relationships">
  <dimension ref="A1:F188"/>
  <sheetViews>
    <sheetView showZeros="0" view="pageBreakPreview" zoomScale="85" zoomScaleSheetLayoutView="85" zoomScalePageLayoutView="0" workbookViewId="0" topLeftCell="A1">
      <selection activeCell="A1" sqref="A1"/>
    </sheetView>
  </sheetViews>
  <sheetFormatPr defaultColWidth="6.28125" defaultRowHeight="15" customHeight="1"/>
  <cols>
    <col min="1" max="1" width="16.57421875" style="1" customWidth="1"/>
    <col min="2" max="2" width="23.00390625" style="1" customWidth="1"/>
    <col min="3" max="3" width="11.7109375" style="1" customWidth="1"/>
    <col min="4" max="4" width="12.28125" style="1" customWidth="1"/>
    <col min="5" max="5" width="6.28125" style="1" customWidth="1"/>
    <col min="6" max="6" width="30.28125" style="1" customWidth="1"/>
    <col min="7" max="7" width="6.28125" style="1" customWidth="1"/>
    <col min="8" max="8" width="9.140625" style="1" customWidth="1"/>
    <col min="9" max="9" width="6.00390625" style="1" customWidth="1"/>
    <col min="10" max="10" width="7.00390625" style="1" customWidth="1"/>
    <col min="11" max="11" width="6.00390625" style="1" customWidth="1"/>
    <col min="12" max="12" width="7.00390625" style="1" customWidth="1"/>
    <col min="13" max="13" width="6.28125" style="1" customWidth="1"/>
    <col min="14" max="14" width="7.00390625" style="1" customWidth="1"/>
    <col min="15" max="16384" width="6.28125" style="1" customWidth="1"/>
  </cols>
  <sheetData>
    <row r="1" spans="1:6" ht="15" customHeight="1">
      <c r="A1" s="338" t="s">
        <v>1917</v>
      </c>
      <c r="B1" s="339" t="s">
        <v>1918</v>
      </c>
      <c r="C1" s="340" t="s">
        <v>1919</v>
      </c>
      <c r="D1" s="341"/>
      <c r="E1" s="341"/>
      <c r="F1" s="342"/>
    </row>
    <row r="2" spans="1:6" ht="52.5" customHeight="1">
      <c r="A2" s="343" t="s">
        <v>1920</v>
      </c>
      <c r="B2" s="344" t="s">
        <v>1805</v>
      </c>
      <c r="C2" s="345">
        <v>42278</v>
      </c>
      <c r="D2" s="346"/>
      <c r="E2" s="346"/>
      <c r="F2" s="347"/>
    </row>
    <row r="3" spans="1:6" ht="15" customHeight="1">
      <c r="A3" s="348"/>
      <c r="B3" s="346"/>
      <c r="C3" s="346"/>
      <c r="D3" s="346"/>
      <c r="E3" s="346"/>
      <c r="F3" s="347"/>
    </row>
    <row r="4" spans="1:6" ht="15" customHeight="1">
      <c r="A4" s="349" t="s">
        <v>1921</v>
      </c>
      <c r="B4" s="350" t="s">
        <v>1918</v>
      </c>
      <c r="C4" s="350" t="s">
        <v>1922</v>
      </c>
      <c r="D4" s="350" t="s">
        <v>1923</v>
      </c>
      <c r="E4" s="350" t="s">
        <v>1924</v>
      </c>
      <c r="F4" s="351" t="s">
        <v>1925</v>
      </c>
    </row>
    <row r="5" spans="1:6" ht="26.25" customHeight="1">
      <c r="A5" s="352" t="s">
        <v>1926</v>
      </c>
      <c r="B5" s="353" t="s">
        <v>1927</v>
      </c>
      <c r="C5" s="344" t="s">
        <v>880</v>
      </c>
      <c r="D5" s="344">
        <v>2</v>
      </c>
      <c r="E5" s="344">
        <v>2385</v>
      </c>
      <c r="F5" s="354">
        <v>4770</v>
      </c>
    </row>
    <row r="6" spans="1:6" ht="15" customHeight="1">
      <c r="A6" s="348"/>
      <c r="B6" s="346"/>
      <c r="C6" s="346"/>
      <c r="D6" s="346"/>
      <c r="E6" s="346"/>
      <c r="F6" s="347"/>
    </row>
    <row r="7" spans="1:6" ht="15" customHeight="1">
      <c r="A7" s="348"/>
      <c r="B7" s="346"/>
      <c r="C7" s="346"/>
      <c r="D7" s="346"/>
      <c r="E7" s="346"/>
      <c r="F7" s="347"/>
    </row>
    <row r="8" spans="1:6" ht="24" customHeight="1">
      <c r="A8" s="355" t="s">
        <v>1928</v>
      </c>
      <c r="B8" s="356">
        <v>0</v>
      </c>
      <c r="C8" s="357" t="s">
        <v>1929</v>
      </c>
      <c r="D8" s="356">
        <v>0</v>
      </c>
      <c r="E8" s="357" t="s">
        <v>1930</v>
      </c>
      <c r="F8" s="358">
        <v>0</v>
      </c>
    </row>
    <row r="9" spans="1:6" ht="24" customHeight="1">
      <c r="A9" s="355" t="s">
        <v>1931</v>
      </c>
      <c r="B9" s="356">
        <v>4770</v>
      </c>
      <c r="C9" s="357" t="s">
        <v>1932</v>
      </c>
      <c r="D9" s="356">
        <v>1417.167</v>
      </c>
      <c r="E9" s="357" t="s">
        <v>1933</v>
      </c>
      <c r="F9" s="358">
        <v>6187.16</v>
      </c>
    </row>
    <row r="10" spans="1:6" ht="15" customHeight="1">
      <c r="A10" s="348"/>
      <c r="B10" s="346"/>
      <c r="C10" s="346"/>
      <c r="D10" s="346"/>
      <c r="E10" s="346"/>
      <c r="F10" s="347"/>
    </row>
    <row r="11" spans="1:6" ht="15" customHeight="1">
      <c r="A11" s="348"/>
      <c r="B11" s="346"/>
      <c r="C11" s="346"/>
      <c r="D11" s="346"/>
      <c r="E11" s="346"/>
      <c r="F11" s="347"/>
    </row>
    <row r="12" spans="1:6" ht="37.5" customHeight="1">
      <c r="A12" s="359" t="s">
        <v>1934</v>
      </c>
      <c r="B12" s="360" t="s">
        <v>1935</v>
      </c>
      <c r="C12" s="361"/>
      <c r="D12" s="361"/>
      <c r="E12" s="361"/>
      <c r="F12" s="362"/>
    </row>
    <row r="13" spans="1:6" ht="15" customHeight="1">
      <c r="A13"/>
      <c r="B13"/>
      <c r="C13"/>
      <c r="D13"/>
      <c r="E13"/>
      <c r="F13"/>
    </row>
    <row r="14" spans="1:6" ht="15" customHeight="1">
      <c r="A14"/>
      <c r="B14"/>
      <c r="C14"/>
      <c r="D14"/>
      <c r="E14"/>
      <c r="F14"/>
    </row>
    <row r="15" spans="1:6" ht="15" customHeight="1">
      <c r="A15" s="338" t="s">
        <v>1917</v>
      </c>
      <c r="B15" s="339" t="s">
        <v>1918</v>
      </c>
      <c r="C15" s="340" t="s">
        <v>1919</v>
      </c>
      <c r="D15" s="341"/>
      <c r="E15" s="341"/>
      <c r="F15" s="342"/>
    </row>
    <row r="16" spans="1:6" ht="22.5" customHeight="1">
      <c r="A16" s="343" t="s">
        <v>1936</v>
      </c>
      <c r="B16" s="344" t="s">
        <v>1148</v>
      </c>
      <c r="C16" s="345">
        <v>42278</v>
      </c>
      <c r="D16" s="346"/>
      <c r="E16" s="346"/>
      <c r="F16" s="347"/>
    </row>
    <row r="17" spans="1:6" ht="15" customHeight="1">
      <c r="A17" s="348"/>
      <c r="B17" s="346"/>
      <c r="C17" s="346"/>
      <c r="D17" s="346"/>
      <c r="E17" s="346"/>
      <c r="F17" s="347"/>
    </row>
    <row r="18" spans="1:6" ht="15" customHeight="1">
      <c r="A18" s="349" t="s">
        <v>1921</v>
      </c>
      <c r="B18" s="350" t="s">
        <v>1918</v>
      </c>
      <c r="C18" s="350" t="s">
        <v>1922</v>
      </c>
      <c r="D18" s="350" t="s">
        <v>1923</v>
      </c>
      <c r="E18" s="350" t="s">
        <v>1924</v>
      </c>
      <c r="F18" s="351" t="s">
        <v>1925</v>
      </c>
    </row>
    <row r="19" spans="1:6" ht="15" customHeight="1">
      <c r="A19" s="363" t="s">
        <v>1937</v>
      </c>
      <c r="B19" s="364" t="s">
        <v>1938</v>
      </c>
      <c r="C19" s="365" t="s">
        <v>1939</v>
      </c>
      <c r="D19" s="365">
        <v>2</v>
      </c>
      <c r="E19" s="365">
        <v>6.92</v>
      </c>
      <c r="F19" s="366">
        <v>13.84</v>
      </c>
    </row>
    <row r="20" spans="1:6" ht="15" customHeight="1">
      <c r="A20" s="367" t="s">
        <v>1940</v>
      </c>
      <c r="B20" s="368" t="s">
        <v>1941</v>
      </c>
      <c r="C20" s="369" t="s">
        <v>1939</v>
      </c>
      <c r="D20" s="369">
        <v>2</v>
      </c>
      <c r="E20" s="369">
        <v>5.66</v>
      </c>
      <c r="F20" s="370">
        <v>11.32</v>
      </c>
    </row>
    <row r="21" spans="1:6" ht="15" customHeight="1">
      <c r="A21" s="363" t="s">
        <v>1942</v>
      </c>
      <c r="B21" s="364" t="s">
        <v>1943</v>
      </c>
      <c r="C21" s="365" t="s">
        <v>1944</v>
      </c>
      <c r="D21" s="365">
        <v>0.05</v>
      </c>
      <c r="E21" s="365">
        <v>75.24</v>
      </c>
      <c r="F21" s="366">
        <v>3.762</v>
      </c>
    </row>
    <row r="22" spans="1:6" ht="15" customHeight="1">
      <c r="A22" s="367" t="s">
        <v>1945</v>
      </c>
      <c r="B22" s="368" t="s">
        <v>1946</v>
      </c>
      <c r="C22" s="369" t="s">
        <v>910</v>
      </c>
      <c r="D22" s="369">
        <v>2</v>
      </c>
      <c r="E22" s="369">
        <v>0.46</v>
      </c>
      <c r="F22" s="370">
        <v>0.92</v>
      </c>
    </row>
    <row r="23" spans="1:6" ht="22.5" customHeight="1">
      <c r="A23" s="352" t="s">
        <v>1947</v>
      </c>
      <c r="B23" s="353" t="s">
        <v>1948</v>
      </c>
      <c r="C23" s="344" t="s">
        <v>928</v>
      </c>
      <c r="D23" s="344">
        <v>1</v>
      </c>
      <c r="E23" s="344">
        <v>605.98</v>
      </c>
      <c r="F23" s="354">
        <v>605.98</v>
      </c>
    </row>
    <row r="24" spans="1:6" ht="15" customHeight="1">
      <c r="A24" s="348"/>
      <c r="B24" s="346"/>
      <c r="C24" s="346"/>
      <c r="D24" s="346"/>
      <c r="E24" s="346"/>
      <c r="F24" s="347"/>
    </row>
    <row r="25" spans="1:6" ht="15" customHeight="1">
      <c r="A25" s="348"/>
      <c r="B25" s="346"/>
      <c r="C25" s="346"/>
      <c r="D25" s="346"/>
      <c r="E25" s="346"/>
      <c r="F25" s="347"/>
    </row>
    <row r="26" spans="1:6" ht="24" customHeight="1">
      <c r="A26" s="355" t="s">
        <v>1928</v>
      </c>
      <c r="B26" s="356">
        <v>25.16</v>
      </c>
      <c r="C26" s="357" t="s">
        <v>1929</v>
      </c>
      <c r="D26" s="356">
        <v>34.55977</v>
      </c>
      <c r="E26" s="357" t="s">
        <v>1930</v>
      </c>
      <c r="F26" s="358">
        <v>59.71977</v>
      </c>
    </row>
    <row r="27" spans="1:6" ht="24" customHeight="1">
      <c r="A27" s="355" t="s">
        <v>1931</v>
      </c>
      <c r="B27" s="356">
        <v>610.662</v>
      </c>
      <c r="C27" s="357" t="s">
        <v>1932</v>
      </c>
      <c r="D27" s="356">
        <v>199.17042</v>
      </c>
      <c r="E27" s="357" t="s">
        <v>1933</v>
      </c>
      <c r="F27" s="358">
        <v>869.55</v>
      </c>
    </row>
    <row r="28" spans="1:6" ht="15" customHeight="1">
      <c r="A28" s="348"/>
      <c r="B28" s="346"/>
      <c r="C28" s="346"/>
      <c r="D28" s="346"/>
      <c r="E28" s="346"/>
      <c r="F28" s="347"/>
    </row>
    <row r="29" spans="1:6" ht="15" customHeight="1">
      <c r="A29" s="348"/>
      <c r="B29" s="346"/>
      <c r="C29" s="346"/>
      <c r="D29" s="346"/>
      <c r="E29" s="346"/>
      <c r="F29" s="347"/>
    </row>
    <row r="30" spans="1:6" ht="24" customHeight="1">
      <c r="A30" s="359" t="s">
        <v>1934</v>
      </c>
      <c r="B30" s="360" t="s">
        <v>1935</v>
      </c>
      <c r="C30" s="361"/>
      <c r="D30" s="361"/>
      <c r="E30" s="361"/>
      <c r="F30" s="362"/>
    </row>
    <row r="31" spans="1:6" ht="15" customHeight="1">
      <c r="A31"/>
      <c r="B31"/>
      <c r="C31"/>
      <c r="D31"/>
      <c r="E31"/>
      <c r="F31"/>
    </row>
    <row r="32" spans="1:6" ht="15" customHeight="1">
      <c r="A32"/>
      <c r="B32"/>
      <c r="C32"/>
      <c r="D32"/>
      <c r="E32"/>
      <c r="F32"/>
    </row>
    <row r="33" spans="1:6" ht="15" customHeight="1">
      <c r="A33" s="338" t="s">
        <v>1917</v>
      </c>
      <c r="B33" s="339" t="s">
        <v>1918</v>
      </c>
      <c r="C33" s="340" t="s">
        <v>1919</v>
      </c>
      <c r="D33" s="341"/>
      <c r="E33" s="341"/>
      <c r="F33" s="342"/>
    </row>
    <row r="34" spans="1:6" ht="22.5" customHeight="1">
      <c r="A34" s="343" t="s">
        <v>1949</v>
      </c>
      <c r="B34" s="344" t="s">
        <v>1570</v>
      </c>
      <c r="C34" s="345">
        <v>42278</v>
      </c>
      <c r="D34" s="346"/>
      <c r="E34" s="346"/>
      <c r="F34" s="347"/>
    </row>
    <row r="35" spans="1:6" ht="15" customHeight="1">
      <c r="A35" s="348"/>
      <c r="B35" s="346"/>
      <c r="C35" s="346"/>
      <c r="D35" s="346"/>
      <c r="E35" s="346"/>
      <c r="F35" s="347"/>
    </row>
    <row r="36" spans="1:6" ht="15" customHeight="1">
      <c r="A36" s="349" t="s">
        <v>1921</v>
      </c>
      <c r="B36" s="350" t="s">
        <v>1918</v>
      </c>
      <c r="C36" s="350" t="s">
        <v>1922</v>
      </c>
      <c r="D36" s="350" t="s">
        <v>1923</v>
      </c>
      <c r="E36" s="350" t="s">
        <v>1924</v>
      </c>
      <c r="F36" s="351" t="s">
        <v>1925</v>
      </c>
    </row>
    <row r="37" spans="1:6" ht="15" customHeight="1">
      <c r="A37" s="363" t="s">
        <v>1950</v>
      </c>
      <c r="B37" s="364" t="s">
        <v>1951</v>
      </c>
      <c r="C37" s="365" t="s">
        <v>1939</v>
      </c>
      <c r="D37" s="365">
        <v>0.07</v>
      </c>
      <c r="E37" s="365">
        <v>7.42</v>
      </c>
      <c r="F37" s="366">
        <v>0.5194</v>
      </c>
    </row>
    <row r="38" spans="1:6" ht="15" customHeight="1">
      <c r="A38" s="367" t="s">
        <v>1940</v>
      </c>
      <c r="B38" s="368" t="s">
        <v>1941</v>
      </c>
      <c r="C38" s="369" t="s">
        <v>1939</v>
      </c>
      <c r="D38" s="369">
        <v>0.1</v>
      </c>
      <c r="E38" s="369">
        <v>5.66</v>
      </c>
      <c r="F38" s="370">
        <v>0.5660000000000001</v>
      </c>
    </row>
    <row r="39" spans="1:6" ht="22.5" customHeight="1">
      <c r="A39" s="363" t="s">
        <v>1952</v>
      </c>
      <c r="B39" s="364" t="s">
        <v>1953</v>
      </c>
      <c r="C39" s="365" t="s">
        <v>880</v>
      </c>
      <c r="D39" s="365">
        <v>1</v>
      </c>
      <c r="E39" s="365">
        <v>14.18</v>
      </c>
      <c r="F39" s="366">
        <v>14.18</v>
      </c>
    </row>
    <row r="40" spans="1:6" ht="22.5" customHeight="1">
      <c r="A40" s="367" t="s">
        <v>1954</v>
      </c>
      <c r="B40" s="368" t="s">
        <v>1955</v>
      </c>
      <c r="C40" s="369" t="s">
        <v>910</v>
      </c>
      <c r="D40" s="369">
        <v>0.02</v>
      </c>
      <c r="E40" s="369">
        <v>2.14</v>
      </c>
      <c r="F40" s="370">
        <v>0.042800000000000005</v>
      </c>
    </row>
    <row r="41" spans="1:6" ht="15" customHeight="1">
      <c r="A41" s="363" t="s">
        <v>1956</v>
      </c>
      <c r="B41" s="364" t="s">
        <v>1957</v>
      </c>
      <c r="C41" s="365" t="s">
        <v>1944</v>
      </c>
      <c r="D41" s="365">
        <v>0.064</v>
      </c>
      <c r="E41" s="365">
        <v>148.5</v>
      </c>
      <c r="F41" s="366">
        <v>9.504</v>
      </c>
    </row>
    <row r="42" spans="1:6" ht="15" customHeight="1">
      <c r="A42" s="367" t="s">
        <v>1958</v>
      </c>
      <c r="B42" s="368" t="s">
        <v>1959</v>
      </c>
      <c r="C42" s="369" t="s">
        <v>910</v>
      </c>
      <c r="D42" s="369">
        <v>0.03</v>
      </c>
      <c r="E42" s="369">
        <v>1.28</v>
      </c>
      <c r="F42" s="370">
        <v>0.038400000000000004</v>
      </c>
    </row>
    <row r="43" spans="1:6" ht="15" customHeight="1">
      <c r="A43" s="352" t="s">
        <v>1960</v>
      </c>
      <c r="B43" s="353" t="s">
        <v>1961</v>
      </c>
      <c r="C43" s="344" t="s">
        <v>1962</v>
      </c>
      <c r="D43" s="344">
        <v>1</v>
      </c>
      <c r="E43" s="344">
        <v>0.32</v>
      </c>
      <c r="F43" s="354">
        <v>0.32</v>
      </c>
    </row>
    <row r="44" spans="1:6" ht="15" customHeight="1">
      <c r="A44" s="348"/>
      <c r="B44" s="346"/>
      <c r="C44" s="346"/>
      <c r="D44" s="346"/>
      <c r="E44" s="346"/>
      <c r="F44" s="347"/>
    </row>
    <row r="45" spans="1:6" ht="15" customHeight="1">
      <c r="A45" s="348"/>
      <c r="B45" s="346"/>
      <c r="C45" s="346"/>
      <c r="D45" s="346"/>
      <c r="E45" s="346"/>
      <c r="F45" s="347"/>
    </row>
    <row r="46" spans="1:6" ht="24" customHeight="1">
      <c r="A46" s="355" t="s">
        <v>1928</v>
      </c>
      <c r="B46" s="356">
        <v>1.0854</v>
      </c>
      <c r="C46" s="357" t="s">
        <v>1929</v>
      </c>
      <c r="D46" s="356">
        <v>1.49091</v>
      </c>
      <c r="E46" s="357" t="s">
        <v>1930</v>
      </c>
      <c r="F46" s="358">
        <v>2.5763100000000003</v>
      </c>
    </row>
    <row r="47" spans="1:6" ht="24" customHeight="1">
      <c r="A47" s="355" t="s">
        <v>1931</v>
      </c>
      <c r="B47" s="356">
        <v>24.0852</v>
      </c>
      <c r="C47" s="357" t="s">
        <v>1932</v>
      </c>
      <c r="D47" s="356">
        <v>7.92114</v>
      </c>
      <c r="E47" s="357" t="s">
        <v>1933</v>
      </c>
      <c r="F47" s="358">
        <v>34.58</v>
      </c>
    </row>
    <row r="48" spans="1:6" ht="15" customHeight="1">
      <c r="A48" s="348"/>
      <c r="B48" s="346"/>
      <c r="C48" s="346"/>
      <c r="D48" s="346"/>
      <c r="E48" s="346"/>
      <c r="F48" s="347"/>
    </row>
    <row r="49" spans="1:6" ht="15" customHeight="1">
      <c r="A49" s="348"/>
      <c r="B49" s="346"/>
      <c r="C49" s="346"/>
      <c r="D49" s="346"/>
      <c r="E49" s="346"/>
      <c r="F49" s="347"/>
    </row>
    <row r="50" spans="1:6" ht="24" customHeight="1">
      <c r="A50" s="359" t="s">
        <v>1934</v>
      </c>
      <c r="B50" s="360" t="s">
        <v>1935</v>
      </c>
      <c r="C50" s="361"/>
      <c r="D50" s="361"/>
      <c r="E50" s="361"/>
      <c r="F50" s="362"/>
    </row>
    <row r="51" spans="1:6" ht="15" customHeight="1">
      <c r="A51"/>
      <c r="B51"/>
      <c r="C51"/>
      <c r="D51"/>
      <c r="E51"/>
      <c r="F51"/>
    </row>
    <row r="52" spans="1:6" ht="15" customHeight="1">
      <c r="A52"/>
      <c r="B52"/>
      <c r="C52"/>
      <c r="D52"/>
      <c r="E52"/>
      <c r="F52"/>
    </row>
    <row r="53" spans="1:6" ht="15" customHeight="1">
      <c r="A53" s="338" t="s">
        <v>1917</v>
      </c>
      <c r="B53" s="339" t="s">
        <v>1918</v>
      </c>
      <c r="C53" s="340" t="s">
        <v>1919</v>
      </c>
      <c r="D53" s="341"/>
      <c r="E53" s="341"/>
      <c r="F53" s="342"/>
    </row>
    <row r="54" spans="1:6" ht="22.5" customHeight="1">
      <c r="A54" s="343" t="s">
        <v>1963</v>
      </c>
      <c r="B54" s="344" t="s">
        <v>1964</v>
      </c>
      <c r="C54" s="345">
        <v>42278</v>
      </c>
      <c r="D54" s="346"/>
      <c r="E54" s="346"/>
      <c r="F54" s="347"/>
    </row>
    <row r="55" spans="1:6" ht="15" customHeight="1">
      <c r="A55" s="348"/>
      <c r="B55" s="346"/>
      <c r="C55" s="346"/>
      <c r="D55" s="346"/>
      <c r="E55" s="346"/>
      <c r="F55" s="347"/>
    </row>
    <row r="56" spans="1:6" ht="15" customHeight="1">
      <c r="A56" s="349" t="s">
        <v>1921</v>
      </c>
      <c r="B56" s="350" t="s">
        <v>1918</v>
      </c>
      <c r="C56" s="350" t="s">
        <v>1922</v>
      </c>
      <c r="D56" s="350" t="s">
        <v>1923</v>
      </c>
      <c r="E56" s="350" t="s">
        <v>1924</v>
      </c>
      <c r="F56" s="351" t="s">
        <v>1925</v>
      </c>
    </row>
    <row r="57" spans="1:6" ht="15" customHeight="1">
      <c r="A57" s="363" t="s">
        <v>1950</v>
      </c>
      <c r="B57" s="364" t="s">
        <v>1951</v>
      </c>
      <c r="C57" s="365" t="s">
        <v>1939</v>
      </c>
      <c r="D57" s="365">
        <v>0.25</v>
      </c>
      <c r="E57" s="365">
        <v>7.42</v>
      </c>
      <c r="F57" s="366">
        <v>1.855</v>
      </c>
    </row>
    <row r="58" spans="1:6" ht="15" customHeight="1">
      <c r="A58" s="367" t="s">
        <v>1940</v>
      </c>
      <c r="B58" s="368" t="s">
        <v>1941</v>
      </c>
      <c r="C58" s="369" t="s">
        <v>1939</v>
      </c>
      <c r="D58" s="369">
        <v>1.4</v>
      </c>
      <c r="E58" s="369">
        <v>5.66</v>
      </c>
      <c r="F58" s="370">
        <v>7.924</v>
      </c>
    </row>
    <row r="59" spans="1:6" ht="15" customHeight="1">
      <c r="A59" s="363" t="s">
        <v>1942</v>
      </c>
      <c r="B59" s="364" t="s">
        <v>1943</v>
      </c>
      <c r="C59" s="365" t="s">
        <v>1944</v>
      </c>
      <c r="D59" s="365">
        <v>0.006</v>
      </c>
      <c r="E59" s="365">
        <v>75.24</v>
      </c>
      <c r="F59" s="366">
        <v>0.45144000000000006</v>
      </c>
    </row>
    <row r="60" spans="1:6" ht="22.5" customHeight="1">
      <c r="A60" s="367" t="s">
        <v>1954</v>
      </c>
      <c r="B60" s="368" t="s">
        <v>1955</v>
      </c>
      <c r="C60" s="369" t="s">
        <v>910</v>
      </c>
      <c r="D60" s="369">
        <v>0.2</v>
      </c>
      <c r="E60" s="369">
        <v>2.14</v>
      </c>
      <c r="F60" s="370">
        <v>0.428</v>
      </c>
    </row>
    <row r="61" spans="1:6" ht="15" customHeight="1">
      <c r="A61" s="363" t="s">
        <v>1965</v>
      </c>
      <c r="B61" s="364" t="s">
        <v>1966</v>
      </c>
      <c r="C61" s="365" t="s">
        <v>910</v>
      </c>
      <c r="D61" s="365">
        <v>0.30000000000000004</v>
      </c>
      <c r="E61" s="365">
        <v>0.55</v>
      </c>
      <c r="F61" s="366">
        <v>0.165</v>
      </c>
    </row>
    <row r="62" spans="1:6" ht="15" customHeight="1">
      <c r="A62" s="367" t="s">
        <v>1956</v>
      </c>
      <c r="B62" s="368" t="s">
        <v>1957</v>
      </c>
      <c r="C62" s="369" t="s">
        <v>1944</v>
      </c>
      <c r="D62" s="369">
        <v>0.512</v>
      </c>
      <c r="E62" s="369">
        <v>148.5</v>
      </c>
      <c r="F62" s="370">
        <v>76.032</v>
      </c>
    </row>
    <row r="63" spans="1:6" ht="15" customHeight="1">
      <c r="A63" s="363" t="s">
        <v>1958</v>
      </c>
      <c r="B63" s="364" t="s">
        <v>1959</v>
      </c>
      <c r="C63" s="365" t="s">
        <v>910</v>
      </c>
      <c r="D63" s="365">
        <v>0.4</v>
      </c>
      <c r="E63" s="365">
        <v>1.28</v>
      </c>
      <c r="F63" s="366">
        <v>0.512</v>
      </c>
    </row>
    <row r="64" spans="1:6" ht="15" customHeight="1">
      <c r="A64" s="367" t="s">
        <v>1960</v>
      </c>
      <c r="B64" s="368" t="s">
        <v>1961</v>
      </c>
      <c r="C64" s="369" t="s">
        <v>1962</v>
      </c>
      <c r="D64" s="369">
        <v>30</v>
      </c>
      <c r="E64" s="369">
        <v>0.32</v>
      </c>
      <c r="F64" s="370">
        <v>9.6</v>
      </c>
    </row>
    <row r="65" spans="1:6" ht="22.5" customHeight="1">
      <c r="A65" s="352" t="s">
        <v>1967</v>
      </c>
      <c r="B65" s="353" t="s">
        <v>1968</v>
      </c>
      <c r="C65" s="344" t="s">
        <v>880</v>
      </c>
      <c r="D65" s="344">
        <v>1</v>
      </c>
      <c r="E65" s="344">
        <v>38.93</v>
      </c>
      <c r="F65" s="354">
        <v>38.93</v>
      </c>
    </row>
    <row r="66" spans="1:6" ht="15" customHeight="1">
      <c r="A66" s="348"/>
      <c r="B66" s="346"/>
      <c r="C66" s="346"/>
      <c r="D66" s="346"/>
      <c r="E66" s="346"/>
      <c r="F66" s="347"/>
    </row>
    <row r="67" spans="1:6" ht="15" customHeight="1">
      <c r="A67" s="348"/>
      <c r="B67" s="346"/>
      <c r="C67" s="346"/>
      <c r="D67" s="346"/>
      <c r="E67" s="346"/>
      <c r="F67" s="347"/>
    </row>
    <row r="68" spans="1:6" ht="24" customHeight="1">
      <c r="A68" s="355" t="s">
        <v>1928</v>
      </c>
      <c r="B68" s="356">
        <v>9.779</v>
      </c>
      <c r="C68" s="357" t="s">
        <v>1929</v>
      </c>
      <c r="D68" s="356">
        <v>13.43244</v>
      </c>
      <c r="E68" s="357" t="s">
        <v>1930</v>
      </c>
      <c r="F68" s="358">
        <v>23.21144</v>
      </c>
    </row>
    <row r="69" spans="1:6" ht="24" customHeight="1">
      <c r="A69" s="355" t="s">
        <v>1931</v>
      </c>
      <c r="B69" s="356">
        <v>126.11844</v>
      </c>
      <c r="C69" s="357" t="s">
        <v>1932</v>
      </c>
      <c r="D69" s="356">
        <v>44.36591</v>
      </c>
      <c r="E69" s="357" t="s">
        <v>1933</v>
      </c>
      <c r="F69" s="358">
        <v>193.69</v>
      </c>
    </row>
    <row r="70" spans="1:6" ht="15" customHeight="1">
      <c r="A70" s="348"/>
      <c r="B70" s="346"/>
      <c r="C70" s="346"/>
      <c r="D70" s="346"/>
      <c r="E70" s="346"/>
      <c r="F70" s="347"/>
    </row>
    <row r="71" spans="1:6" ht="24" customHeight="1">
      <c r="A71" s="359" t="s">
        <v>1934</v>
      </c>
      <c r="B71" s="360" t="s">
        <v>1935</v>
      </c>
      <c r="C71" s="361"/>
      <c r="D71" s="361"/>
      <c r="E71" s="361"/>
      <c r="F71" s="362"/>
    </row>
    <row r="72" spans="1:6" ht="15" customHeight="1">
      <c r="A72"/>
      <c r="B72"/>
      <c r="C72"/>
      <c r="D72"/>
      <c r="E72"/>
      <c r="F72"/>
    </row>
    <row r="73" spans="1:6" ht="15" customHeight="1">
      <c r="A73"/>
      <c r="B73"/>
      <c r="C73"/>
      <c r="D73"/>
      <c r="E73"/>
      <c r="F73"/>
    </row>
    <row r="74" spans="1:6" ht="15" customHeight="1">
      <c r="A74" s="338" t="s">
        <v>1917</v>
      </c>
      <c r="B74" s="339" t="s">
        <v>1918</v>
      </c>
      <c r="C74" s="340" t="s">
        <v>1919</v>
      </c>
      <c r="D74" s="341"/>
      <c r="E74" s="341"/>
      <c r="F74" s="342"/>
    </row>
    <row r="75" spans="1:6" ht="22.5" customHeight="1">
      <c r="A75" s="343" t="s">
        <v>1969</v>
      </c>
      <c r="B75" s="344" t="s">
        <v>1573</v>
      </c>
      <c r="C75" s="345">
        <v>42278</v>
      </c>
      <c r="D75" s="346"/>
      <c r="E75" s="346"/>
      <c r="F75" s="347"/>
    </row>
    <row r="76" spans="1:6" ht="15" customHeight="1">
      <c r="A76" s="348"/>
      <c r="B76" s="346"/>
      <c r="C76" s="346"/>
      <c r="D76" s="346"/>
      <c r="E76" s="346"/>
      <c r="F76" s="347"/>
    </row>
    <row r="77" spans="1:6" ht="15" customHeight="1">
      <c r="A77" s="349" t="s">
        <v>1921</v>
      </c>
      <c r="B77" s="350" t="s">
        <v>1918</v>
      </c>
      <c r="C77" s="350" t="s">
        <v>1922</v>
      </c>
      <c r="D77" s="350" t="s">
        <v>1923</v>
      </c>
      <c r="E77" s="350" t="s">
        <v>1924</v>
      </c>
      <c r="F77" s="351" t="s">
        <v>1925</v>
      </c>
    </row>
    <row r="78" spans="1:6" ht="15" customHeight="1">
      <c r="A78" s="363" t="s">
        <v>1950</v>
      </c>
      <c r="B78" s="364" t="s">
        <v>1951</v>
      </c>
      <c r="C78" s="365" t="s">
        <v>1939</v>
      </c>
      <c r="D78" s="365">
        <v>0.18</v>
      </c>
      <c r="E78" s="365">
        <v>7.42</v>
      </c>
      <c r="F78" s="366">
        <v>1.3356</v>
      </c>
    </row>
    <row r="79" spans="1:6" ht="15" customHeight="1">
      <c r="A79" s="367" t="s">
        <v>1940</v>
      </c>
      <c r="B79" s="368" t="s">
        <v>1941</v>
      </c>
      <c r="C79" s="369" t="s">
        <v>1939</v>
      </c>
      <c r="D79" s="369">
        <v>0.25</v>
      </c>
      <c r="E79" s="369">
        <v>5.66</v>
      </c>
      <c r="F79" s="370">
        <v>1.415</v>
      </c>
    </row>
    <row r="80" spans="1:6" ht="22.5" customHeight="1">
      <c r="A80" s="363" t="s">
        <v>1970</v>
      </c>
      <c r="B80" s="364" t="s">
        <v>1573</v>
      </c>
      <c r="C80" s="365" t="s">
        <v>928</v>
      </c>
      <c r="D80" s="365">
        <v>1</v>
      </c>
      <c r="E80" s="365">
        <v>338.5</v>
      </c>
      <c r="F80" s="366">
        <v>338.5</v>
      </c>
    </row>
    <row r="81" spans="1:6" ht="22.5" customHeight="1">
      <c r="A81" s="367" t="s">
        <v>1954</v>
      </c>
      <c r="B81" s="368" t="s">
        <v>1955</v>
      </c>
      <c r="C81" s="369" t="s">
        <v>910</v>
      </c>
      <c r="D81" s="369">
        <v>0.1</v>
      </c>
      <c r="E81" s="369">
        <v>2.14</v>
      </c>
      <c r="F81" s="370">
        <v>0.214</v>
      </c>
    </row>
    <row r="82" spans="1:6" ht="15" customHeight="1">
      <c r="A82" s="363" t="s">
        <v>1965</v>
      </c>
      <c r="B82" s="364" t="s">
        <v>1966</v>
      </c>
      <c r="C82" s="365" t="s">
        <v>910</v>
      </c>
      <c r="D82" s="365">
        <v>0.1</v>
      </c>
      <c r="E82" s="365">
        <v>0.55</v>
      </c>
      <c r="F82" s="366">
        <v>0.055</v>
      </c>
    </row>
    <row r="83" spans="1:6" ht="15" customHeight="1">
      <c r="A83" s="367" t="s">
        <v>1956</v>
      </c>
      <c r="B83" s="368" t="s">
        <v>1957</v>
      </c>
      <c r="C83" s="369" t="s">
        <v>1944</v>
      </c>
      <c r="D83" s="369">
        <v>0.2</v>
      </c>
      <c r="E83" s="369">
        <v>148.5</v>
      </c>
      <c r="F83" s="370">
        <v>29.7</v>
      </c>
    </row>
    <row r="84" spans="1:6" ht="15" customHeight="1">
      <c r="A84" s="363" t="s">
        <v>1958</v>
      </c>
      <c r="B84" s="364" t="s">
        <v>1959</v>
      </c>
      <c r="C84" s="365" t="s">
        <v>910</v>
      </c>
      <c r="D84" s="365">
        <v>0.2</v>
      </c>
      <c r="E84" s="365">
        <v>1.28</v>
      </c>
      <c r="F84" s="366">
        <v>0.256</v>
      </c>
    </row>
    <row r="85" spans="1:6" ht="15" customHeight="1">
      <c r="A85" s="371" t="s">
        <v>1960</v>
      </c>
      <c r="B85" s="372" t="s">
        <v>1961</v>
      </c>
      <c r="C85" s="373" t="s">
        <v>1962</v>
      </c>
      <c r="D85" s="373">
        <v>10</v>
      </c>
      <c r="E85" s="373">
        <v>0.32</v>
      </c>
      <c r="F85" s="374">
        <v>3.2</v>
      </c>
    </row>
    <row r="86" spans="1:6" ht="15" customHeight="1">
      <c r="A86" s="348"/>
      <c r="B86" s="346"/>
      <c r="C86" s="346"/>
      <c r="D86" s="346"/>
      <c r="E86" s="346"/>
      <c r="F86" s="347"/>
    </row>
    <row r="87" spans="1:6" ht="15" customHeight="1">
      <c r="A87" s="348"/>
      <c r="B87" s="346"/>
      <c r="C87" s="346"/>
      <c r="D87" s="346"/>
      <c r="E87" s="346"/>
      <c r="F87" s="347"/>
    </row>
    <row r="88" spans="1:6" ht="24" customHeight="1">
      <c r="A88" s="355" t="s">
        <v>1928</v>
      </c>
      <c r="B88" s="356">
        <v>2.7506</v>
      </c>
      <c r="C88" s="357" t="s">
        <v>1929</v>
      </c>
      <c r="D88" s="356">
        <v>3.77822</v>
      </c>
      <c r="E88" s="357" t="s">
        <v>1930</v>
      </c>
      <c r="F88" s="358">
        <v>6.52882</v>
      </c>
    </row>
    <row r="89" spans="1:6" ht="24" customHeight="1">
      <c r="A89" s="355" t="s">
        <v>1931</v>
      </c>
      <c r="B89" s="356">
        <v>371.925</v>
      </c>
      <c r="C89" s="357" t="s">
        <v>1932</v>
      </c>
      <c r="D89" s="356">
        <v>112.43863</v>
      </c>
      <c r="E89" s="357" t="s">
        <v>1933</v>
      </c>
      <c r="F89" s="358">
        <v>490.89</v>
      </c>
    </row>
    <row r="90" spans="1:6" ht="15" customHeight="1">
      <c r="A90" s="348"/>
      <c r="B90" s="346"/>
      <c r="C90" s="346"/>
      <c r="D90" s="346"/>
      <c r="E90" s="346"/>
      <c r="F90" s="347"/>
    </row>
    <row r="91" spans="1:6" ht="15" customHeight="1">
      <c r="A91" s="348"/>
      <c r="B91" s="346"/>
      <c r="C91" s="346"/>
      <c r="D91" s="346"/>
      <c r="E91" s="346"/>
      <c r="F91" s="347"/>
    </row>
    <row r="92" spans="1:6" ht="24" customHeight="1">
      <c r="A92" s="359" t="s">
        <v>1934</v>
      </c>
      <c r="B92" s="360" t="s">
        <v>1935</v>
      </c>
      <c r="C92" s="361"/>
      <c r="D92" s="361"/>
      <c r="E92" s="361"/>
      <c r="F92" s="362"/>
    </row>
    <row r="93" spans="1:6" ht="15" customHeight="1">
      <c r="A93"/>
      <c r="B93"/>
      <c r="C93"/>
      <c r="D93"/>
      <c r="E93"/>
      <c r="F93"/>
    </row>
    <row r="94" spans="1:6" ht="15" customHeight="1">
      <c r="A94"/>
      <c r="B94"/>
      <c r="C94"/>
      <c r="D94"/>
      <c r="E94"/>
      <c r="F94"/>
    </row>
    <row r="95" spans="1:6" ht="15" customHeight="1">
      <c r="A95" s="338" t="s">
        <v>1917</v>
      </c>
      <c r="B95" s="339" t="s">
        <v>1918</v>
      </c>
      <c r="C95" s="340" t="s">
        <v>1919</v>
      </c>
      <c r="D95" s="341"/>
      <c r="E95" s="341"/>
      <c r="F95" s="342"/>
    </row>
    <row r="96" spans="1:6" ht="33.75" customHeight="1">
      <c r="A96" s="343" t="s">
        <v>1971</v>
      </c>
      <c r="B96" s="344" t="s">
        <v>1359</v>
      </c>
      <c r="C96" s="345">
        <v>42278</v>
      </c>
      <c r="D96" s="346"/>
      <c r="E96" s="346"/>
      <c r="F96" s="347"/>
    </row>
    <row r="97" spans="1:6" ht="15" customHeight="1">
      <c r="A97" s="348"/>
      <c r="B97" s="346"/>
      <c r="C97" s="346"/>
      <c r="D97" s="346"/>
      <c r="E97" s="346"/>
      <c r="F97" s="347"/>
    </row>
    <row r="98" spans="1:6" ht="15" customHeight="1">
      <c r="A98" s="349" t="s">
        <v>1921</v>
      </c>
      <c r="B98" s="350" t="s">
        <v>1918</v>
      </c>
      <c r="C98" s="350" t="s">
        <v>1922</v>
      </c>
      <c r="D98" s="350" t="s">
        <v>1923</v>
      </c>
      <c r="E98" s="350" t="s">
        <v>1924</v>
      </c>
      <c r="F98" s="351" t="s">
        <v>1925</v>
      </c>
    </row>
    <row r="99" spans="1:6" ht="15" customHeight="1">
      <c r="A99" s="363">
        <v>10118</v>
      </c>
      <c r="B99" s="364" t="s">
        <v>1972</v>
      </c>
      <c r="C99" s="365" t="s">
        <v>1939</v>
      </c>
      <c r="D99" s="365">
        <v>0.2</v>
      </c>
      <c r="E99" s="365">
        <v>7.48</v>
      </c>
      <c r="F99" s="366">
        <v>1.496</v>
      </c>
    </row>
    <row r="100" spans="1:6" ht="22.5" customHeight="1">
      <c r="A100" s="371" t="s">
        <v>1973</v>
      </c>
      <c r="B100" s="372" t="s">
        <v>1974</v>
      </c>
      <c r="C100" s="373" t="s">
        <v>880</v>
      </c>
      <c r="D100" s="373">
        <v>1</v>
      </c>
      <c r="E100" s="373">
        <v>4.34</v>
      </c>
      <c r="F100" s="374">
        <v>4.34</v>
      </c>
    </row>
    <row r="101" spans="1:6" ht="15" customHeight="1">
      <c r="A101" s="348"/>
      <c r="B101" s="346"/>
      <c r="C101" s="346"/>
      <c r="D101" s="346"/>
      <c r="E101" s="346"/>
      <c r="F101" s="347"/>
    </row>
    <row r="102" spans="1:6" ht="15" customHeight="1">
      <c r="A102" s="348"/>
      <c r="B102" s="346"/>
      <c r="C102" s="346"/>
      <c r="D102" s="346"/>
      <c r="E102" s="346"/>
      <c r="F102" s="347"/>
    </row>
    <row r="103" spans="1:6" ht="24" customHeight="1">
      <c r="A103" s="355" t="s">
        <v>1928</v>
      </c>
      <c r="B103" s="356">
        <v>1.496</v>
      </c>
      <c r="C103" s="357" t="s">
        <v>1929</v>
      </c>
      <c r="D103" s="356">
        <v>2.05491</v>
      </c>
      <c r="E103" s="357" t="s">
        <v>1930</v>
      </c>
      <c r="F103" s="358">
        <v>3.55091</v>
      </c>
    </row>
    <row r="104" spans="1:6" ht="24" customHeight="1">
      <c r="A104" s="355" t="s">
        <v>1931</v>
      </c>
      <c r="B104" s="356">
        <v>4.34</v>
      </c>
      <c r="C104" s="357" t="s">
        <v>1932</v>
      </c>
      <c r="D104" s="356">
        <v>2.34439</v>
      </c>
      <c r="E104" s="357" t="s">
        <v>1933</v>
      </c>
      <c r="F104" s="358">
        <v>10.23</v>
      </c>
    </row>
    <row r="105" spans="1:6" ht="15" customHeight="1">
      <c r="A105" s="348"/>
      <c r="B105" s="346"/>
      <c r="C105" s="346"/>
      <c r="D105" s="346"/>
      <c r="E105" s="346"/>
      <c r="F105" s="347"/>
    </row>
    <row r="106" spans="1:6" ht="15" customHeight="1">
      <c r="A106" s="348"/>
      <c r="B106" s="346"/>
      <c r="C106" s="346"/>
      <c r="D106" s="346"/>
      <c r="E106" s="346"/>
      <c r="F106" s="347"/>
    </row>
    <row r="107" spans="1:6" ht="24" customHeight="1">
      <c r="A107" s="359" t="s">
        <v>1934</v>
      </c>
      <c r="B107" s="360" t="s">
        <v>1935</v>
      </c>
      <c r="C107" s="361"/>
      <c r="D107" s="361"/>
      <c r="E107" s="361"/>
      <c r="F107" s="362"/>
    </row>
    <row r="108" spans="1:6" ht="15" customHeight="1">
      <c r="A108"/>
      <c r="B108"/>
      <c r="C108"/>
      <c r="D108"/>
      <c r="E108"/>
      <c r="F108"/>
    </row>
    <row r="109" spans="1:6" ht="57" customHeight="1">
      <c r="A109"/>
      <c r="B109"/>
      <c r="C109"/>
      <c r="D109"/>
      <c r="E109"/>
      <c r="F109"/>
    </row>
    <row r="110" spans="1:6" ht="66" customHeight="1">
      <c r="A110" s="375" t="s">
        <v>1917</v>
      </c>
      <c r="B110" s="350" t="s">
        <v>1918</v>
      </c>
      <c r="C110" s="376" t="s">
        <v>1919</v>
      </c>
      <c r="D110"/>
      <c r="E110"/>
      <c r="F110"/>
    </row>
    <row r="111" spans="1:6" ht="33.75" customHeight="1">
      <c r="A111" s="377" t="s">
        <v>1975</v>
      </c>
      <c r="B111" s="344" t="s">
        <v>969</v>
      </c>
      <c r="C111" s="345">
        <v>42278</v>
      </c>
      <c r="D111"/>
      <c r="E111"/>
      <c r="F111"/>
    </row>
    <row r="112" spans="1:6" ht="15" customHeight="1">
      <c r="A112"/>
      <c r="B112"/>
      <c r="C112"/>
      <c r="D112"/>
      <c r="E112"/>
      <c r="F112"/>
    </row>
    <row r="113" spans="1:6" ht="15" customHeight="1">
      <c r="A113" s="375" t="s">
        <v>1921</v>
      </c>
      <c r="B113" s="350" t="s">
        <v>1918</v>
      </c>
      <c r="C113" s="350" t="s">
        <v>1922</v>
      </c>
      <c r="D113" s="350" t="s">
        <v>1923</v>
      </c>
      <c r="E113" s="350" t="s">
        <v>1924</v>
      </c>
      <c r="F113" s="376" t="s">
        <v>1925</v>
      </c>
    </row>
    <row r="114" spans="1:6" ht="15" customHeight="1">
      <c r="A114" s="378">
        <v>10139</v>
      </c>
      <c r="B114" s="379" t="s">
        <v>1938</v>
      </c>
      <c r="C114" s="380" t="s">
        <v>1939</v>
      </c>
      <c r="D114" s="380">
        <v>0.4</v>
      </c>
      <c r="E114" s="380">
        <v>6.92</v>
      </c>
      <c r="F114" s="381">
        <v>2.768</v>
      </c>
    </row>
    <row r="115" spans="1:6" ht="15" customHeight="1">
      <c r="A115" s="382">
        <v>10146</v>
      </c>
      <c r="B115" s="383" t="s">
        <v>1941</v>
      </c>
      <c r="C115" s="384" t="s">
        <v>1939</v>
      </c>
      <c r="D115" s="384">
        <v>0.7</v>
      </c>
      <c r="E115" s="384">
        <v>5.66</v>
      </c>
      <c r="F115" s="385">
        <v>3.9619999999999997</v>
      </c>
    </row>
    <row r="116" spans="1:6" ht="15" customHeight="1">
      <c r="A116" s="378">
        <v>20503</v>
      </c>
      <c r="B116" s="379" t="s">
        <v>1943</v>
      </c>
      <c r="C116" s="380" t="s">
        <v>1944</v>
      </c>
      <c r="D116" s="380">
        <v>0.019690000000000003</v>
      </c>
      <c r="E116" s="380">
        <v>75.24</v>
      </c>
      <c r="F116" s="381">
        <v>1.48148</v>
      </c>
    </row>
    <row r="117" spans="1:6" ht="15" customHeight="1">
      <c r="A117" s="386">
        <v>20508</v>
      </c>
      <c r="B117" s="372" t="s">
        <v>1946</v>
      </c>
      <c r="C117" s="373" t="s">
        <v>910</v>
      </c>
      <c r="D117" s="373">
        <v>7.875</v>
      </c>
      <c r="E117" s="373">
        <v>0.46</v>
      </c>
      <c r="F117" s="387">
        <v>3.6225</v>
      </c>
    </row>
    <row r="118" spans="1:6" ht="15" customHeight="1">
      <c r="A118"/>
      <c r="B118"/>
      <c r="C118"/>
      <c r="D118"/>
      <c r="E118"/>
      <c r="F118"/>
    </row>
    <row r="119" spans="1:6" ht="15" customHeight="1">
      <c r="A119"/>
      <c r="B119"/>
      <c r="C119"/>
      <c r="D119"/>
      <c r="E119"/>
      <c r="F119"/>
    </row>
    <row r="120" spans="1:6" ht="24" customHeight="1">
      <c r="A120" s="388" t="s">
        <v>1928</v>
      </c>
      <c r="B120" s="389">
        <v>6.73</v>
      </c>
      <c r="C120" s="388" t="s">
        <v>1929</v>
      </c>
      <c r="D120" s="389">
        <v>9.24432</v>
      </c>
      <c r="E120" s="388" t="s">
        <v>1930</v>
      </c>
      <c r="F120" s="389">
        <v>15.97432</v>
      </c>
    </row>
    <row r="121" spans="1:6" ht="24" customHeight="1">
      <c r="A121" s="388" t="s">
        <v>1931</v>
      </c>
      <c r="B121" s="389">
        <v>5.10398</v>
      </c>
      <c r="C121" s="388" t="s">
        <v>1932</v>
      </c>
      <c r="D121" s="389">
        <v>6.26236</v>
      </c>
      <c r="E121" s="388" t="s">
        <v>1933</v>
      </c>
      <c r="F121" s="389">
        <v>27.34</v>
      </c>
    </row>
    <row r="122" spans="1:6" ht="15" customHeight="1">
      <c r="A122"/>
      <c r="B122"/>
      <c r="C122"/>
      <c r="D122"/>
      <c r="E122"/>
      <c r="F122"/>
    </row>
    <row r="123" spans="1:6" ht="15" customHeight="1">
      <c r="A123"/>
      <c r="B123"/>
      <c r="C123"/>
      <c r="D123"/>
      <c r="E123"/>
      <c r="F123"/>
    </row>
    <row r="124" spans="1:6" ht="15" customHeight="1">
      <c r="A124"/>
      <c r="B124"/>
      <c r="C124"/>
      <c r="D124"/>
      <c r="E124"/>
      <c r="F124"/>
    </row>
    <row r="125" spans="1:6" ht="15" customHeight="1">
      <c r="A125" s="375" t="s">
        <v>1917</v>
      </c>
      <c r="B125" s="350" t="s">
        <v>1918</v>
      </c>
      <c r="C125" s="376" t="s">
        <v>1919</v>
      </c>
      <c r="D125"/>
      <c r="E125"/>
      <c r="F125"/>
    </row>
    <row r="126" spans="1:6" ht="33.75" customHeight="1">
      <c r="A126" s="377" t="s">
        <v>1976</v>
      </c>
      <c r="B126" s="344" t="s">
        <v>1579</v>
      </c>
      <c r="C126" s="345">
        <v>42278</v>
      </c>
      <c r="D126"/>
      <c r="E126"/>
      <c r="F126"/>
    </row>
    <row r="127" spans="1:6" ht="15" customHeight="1">
      <c r="A127"/>
      <c r="B127"/>
      <c r="C127"/>
      <c r="D127"/>
      <c r="E127"/>
      <c r="F127"/>
    </row>
    <row r="128" spans="1:6" ht="15" customHeight="1">
      <c r="A128" s="375" t="s">
        <v>1921</v>
      </c>
      <c r="B128" s="350" t="s">
        <v>1918</v>
      </c>
      <c r="C128" s="350" t="s">
        <v>1922</v>
      </c>
      <c r="D128" s="350" t="s">
        <v>1923</v>
      </c>
      <c r="E128" s="350" t="s">
        <v>1924</v>
      </c>
      <c r="F128" s="376" t="s">
        <v>1925</v>
      </c>
    </row>
    <row r="129" spans="1:6" ht="15" customHeight="1">
      <c r="A129" s="378">
        <v>10139</v>
      </c>
      <c r="B129" s="379" t="s">
        <v>1938</v>
      </c>
      <c r="C129" s="380" t="s">
        <v>1939</v>
      </c>
      <c r="D129" s="380">
        <v>0.6074</v>
      </c>
      <c r="E129" s="380">
        <v>6.92</v>
      </c>
      <c r="F129" s="381">
        <v>4.20321</v>
      </c>
    </row>
    <row r="130" spans="1:6" ht="15" customHeight="1">
      <c r="A130" s="382">
        <v>10146</v>
      </c>
      <c r="B130" s="383" t="s">
        <v>1941</v>
      </c>
      <c r="C130" s="384" t="s">
        <v>1939</v>
      </c>
      <c r="D130" s="384">
        <v>2.1061</v>
      </c>
      <c r="E130" s="384">
        <v>5.66</v>
      </c>
      <c r="F130" s="385">
        <v>11.92053</v>
      </c>
    </row>
    <row r="131" spans="1:6" ht="15" customHeight="1">
      <c r="A131" s="378">
        <v>20503</v>
      </c>
      <c r="B131" s="379" t="s">
        <v>1943</v>
      </c>
      <c r="C131" s="380" t="s">
        <v>1944</v>
      </c>
      <c r="D131" s="380">
        <v>0.0374</v>
      </c>
      <c r="E131" s="380">
        <v>75.24</v>
      </c>
      <c r="F131" s="381">
        <v>2.81398</v>
      </c>
    </row>
    <row r="132" spans="1:6" ht="15" customHeight="1">
      <c r="A132" s="382">
        <v>20508</v>
      </c>
      <c r="B132" s="383" t="s">
        <v>1946</v>
      </c>
      <c r="C132" s="384" t="s">
        <v>910</v>
      </c>
      <c r="D132" s="384">
        <v>15.9726</v>
      </c>
      <c r="E132" s="384">
        <v>0.46</v>
      </c>
      <c r="F132" s="385">
        <v>7.3474</v>
      </c>
    </row>
    <row r="133" spans="1:6" ht="15" customHeight="1">
      <c r="A133" s="378">
        <v>20518</v>
      </c>
      <c r="B133" s="379" t="s">
        <v>1977</v>
      </c>
      <c r="C133" s="380" t="s">
        <v>1944</v>
      </c>
      <c r="D133" s="380">
        <v>0.0333</v>
      </c>
      <c r="E133" s="380">
        <v>68.92</v>
      </c>
      <c r="F133" s="381">
        <v>2.29504</v>
      </c>
    </row>
    <row r="134" spans="1:6" ht="22.5" customHeight="1">
      <c r="A134" s="386">
        <v>31452</v>
      </c>
      <c r="B134" s="372" t="s">
        <v>1978</v>
      </c>
      <c r="C134" s="373" t="s">
        <v>880</v>
      </c>
      <c r="D134" s="373">
        <v>1</v>
      </c>
      <c r="E134" s="373">
        <v>280</v>
      </c>
      <c r="F134" s="387">
        <v>280</v>
      </c>
    </row>
    <row r="135" spans="1:6" ht="15" customHeight="1">
      <c r="A135"/>
      <c r="B135"/>
      <c r="C135"/>
      <c r="D135"/>
      <c r="E135"/>
      <c r="F135"/>
    </row>
    <row r="136" spans="1:6" ht="15" customHeight="1">
      <c r="A136"/>
      <c r="B136"/>
      <c r="C136"/>
      <c r="D136"/>
      <c r="E136"/>
      <c r="F136"/>
    </row>
    <row r="137" spans="1:6" ht="24" customHeight="1">
      <c r="A137" s="388" t="s">
        <v>1928</v>
      </c>
      <c r="B137" s="389">
        <v>16.12374</v>
      </c>
      <c r="C137" s="388" t="s">
        <v>1929</v>
      </c>
      <c r="D137" s="389">
        <v>22.14756</v>
      </c>
      <c r="E137" s="388" t="s">
        <v>1930</v>
      </c>
      <c r="F137" s="389">
        <v>38.27129</v>
      </c>
    </row>
    <row r="138" spans="1:6" ht="24" customHeight="1">
      <c r="A138" s="388" t="s">
        <v>1931</v>
      </c>
      <c r="B138" s="389">
        <v>292.45642</v>
      </c>
      <c r="C138" s="388" t="s">
        <v>1932</v>
      </c>
      <c r="D138" s="389">
        <v>98.25921</v>
      </c>
      <c r="E138" s="388" t="s">
        <v>1933</v>
      </c>
      <c r="F138" s="389">
        <v>428.98</v>
      </c>
    </row>
    <row r="139" spans="1:6" ht="15" customHeight="1">
      <c r="A139"/>
      <c r="B139"/>
      <c r="C139"/>
      <c r="D139"/>
      <c r="E139"/>
      <c r="F139"/>
    </row>
    <row r="140" spans="1:6" ht="15" customHeight="1">
      <c r="A140"/>
      <c r="B140"/>
      <c r="C140"/>
      <c r="D140"/>
      <c r="E140"/>
      <c r="F140"/>
    </row>
    <row r="141" spans="1:6" ht="15" customHeight="1">
      <c r="A141"/>
      <c r="B141"/>
      <c r="C141"/>
      <c r="D141"/>
      <c r="E141"/>
      <c r="F141"/>
    </row>
    <row r="142" spans="1:6" ht="15" customHeight="1">
      <c r="A142" s="375" t="s">
        <v>1917</v>
      </c>
      <c r="B142" s="350" t="s">
        <v>1918</v>
      </c>
      <c r="C142" s="376" t="s">
        <v>1919</v>
      </c>
      <c r="D142"/>
      <c r="E142"/>
      <c r="F142"/>
    </row>
    <row r="143" spans="1:6" ht="33.75" customHeight="1">
      <c r="A143" s="377" t="s">
        <v>1979</v>
      </c>
      <c r="B143" s="344" t="s">
        <v>1667</v>
      </c>
      <c r="C143" s="345">
        <v>42278</v>
      </c>
      <c r="D143"/>
      <c r="E143"/>
      <c r="F143"/>
    </row>
    <row r="144" spans="1:6" ht="15" customHeight="1">
      <c r="A144"/>
      <c r="B144"/>
      <c r="C144"/>
      <c r="D144"/>
      <c r="E144"/>
      <c r="F144"/>
    </row>
    <row r="145" spans="1:6" ht="15" customHeight="1">
      <c r="A145" s="375" t="s">
        <v>1921</v>
      </c>
      <c r="B145" s="350" t="s">
        <v>1918</v>
      </c>
      <c r="C145" s="350" t="s">
        <v>1922</v>
      </c>
      <c r="D145" s="350" t="s">
        <v>1923</v>
      </c>
      <c r="E145" s="350" t="s">
        <v>1924</v>
      </c>
      <c r="F145" s="376" t="s">
        <v>1925</v>
      </c>
    </row>
    <row r="146" spans="1:6" ht="15" customHeight="1">
      <c r="A146" s="378">
        <v>10139</v>
      </c>
      <c r="B146" s="379" t="s">
        <v>1938</v>
      </c>
      <c r="C146" s="380" t="s">
        <v>1939</v>
      </c>
      <c r="D146" s="380">
        <v>0.6000000000000001</v>
      </c>
      <c r="E146" s="380">
        <v>6.92</v>
      </c>
      <c r="F146" s="381">
        <v>4.152</v>
      </c>
    </row>
    <row r="147" spans="1:6" ht="15" customHeight="1">
      <c r="A147" s="382">
        <v>10140</v>
      </c>
      <c r="B147" s="383" t="s">
        <v>1980</v>
      </c>
      <c r="C147" s="384" t="s">
        <v>1939</v>
      </c>
      <c r="D147" s="384">
        <v>0.05222</v>
      </c>
      <c r="E147" s="384">
        <v>8.58</v>
      </c>
      <c r="F147" s="385">
        <v>0.44805000000000006</v>
      </c>
    </row>
    <row r="148" spans="1:6" ht="15" customHeight="1">
      <c r="A148" s="378">
        <v>10141</v>
      </c>
      <c r="B148" s="379" t="s">
        <v>1981</v>
      </c>
      <c r="C148" s="380" t="s">
        <v>1939</v>
      </c>
      <c r="D148" s="380">
        <v>0.02661</v>
      </c>
      <c r="E148" s="380">
        <v>5.85</v>
      </c>
      <c r="F148" s="381">
        <v>0.15567</v>
      </c>
    </row>
    <row r="149" spans="1:6" ht="15" customHeight="1">
      <c r="A149" s="382">
        <v>10146</v>
      </c>
      <c r="B149" s="383" t="s">
        <v>1941</v>
      </c>
      <c r="C149" s="384" t="s">
        <v>1939</v>
      </c>
      <c r="D149" s="384">
        <v>0.6000000000000001</v>
      </c>
      <c r="E149" s="384">
        <v>5.66</v>
      </c>
      <c r="F149" s="385">
        <v>3.396</v>
      </c>
    </row>
    <row r="150" spans="1:6" ht="22.5" customHeight="1">
      <c r="A150" s="378">
        <v>31547</v>
      </c>
      <c r="B150" s="379" t="s">
        <v>1982</v>
      </c>
      <c r="C150" s="380" t="s">
        <v>931</v>
      </c>
      <c r="D150" s="380">
        <v>1</v>
      </c>
      <c r="E150" s="380">
        <v>148.77</v>
      </c>
      <c r="F150" s="381">
        <v>148.77</v>
      </c>
    </row>
    <row r="151" spans="1:6" ht="15" customHeight="1">
      <c r="A151" s="382">
        <v>37502</v>
      </c>
      <c r="B151" s="383" t="s">
        <v>1983</v>
      </c>
      <c r="C151" s="384" t="s">
        <v>1962</v>
      </c>
      <c r="D151" s="384">
        <v>0.0217</v>
      </c>
      <c r="E151" s="384">
        <v>14.45</v>
      </c>
      <c r="F151" s="385">
        <v>0.31357</v>
      </c>
    </row>
    <row r="152" spans="1:6" ht="22.5" customHeight="1">
      <c r="A152" s="378">
        <v>37591</v>
      </c>
      <c r="B152" s="379" t="s">
        <v>1984</v>
      </c>
      <c r="C152" s="380" t="s">
        <v>1962</v>
      </c>
      <c r="D152" s="380">
        <v>0.0039000000000000003</v>
      </c>
      <c r="E152" s="380">
        <v>221.79</v>
      </c>
      <c r="F152" s="381">
        <v>0.8649800000000001</v>
      </c>
    </row>
    <row r="153" spans="1:6" ht="15" customHeight="1">
      <c r="A153" s="382">
        <v>38001</v>
      </c>
      <c r="B153" s="383" t="s">
        <v>1985</v>
      </c>
      <c r="C153" s="384" t="s">
        <v>1962</v>
      </c>
      <c r="D153" s="384">
        <v>0.0022</v>
      </c>
      <c r="E153" s="384">
        <v>7.94</v>
      </c>
      <c r="F153" s="385">
        <v>0.017470000000000003</v>
      </c>
    </row>
    <row r="154" spans="1:6" ht="22.5" customHeight="1">
      <c r="A154" s="390">
        <v>38066</v>
      </c>
      <c r="B154" s="353" t="s">
        <v>1986</v>
      </c>
      <c r="C154" s="344" t="s">
        <v>1962</v>
      </c>
      <c r="D154" s="344">
        <v>0.0109</v>
      </c>
      <c r="E154" s="344">
        <v>23.53</v>
      </c>
      <c r="F154" s="391">
        <v>0.25648000000000004</v>
      </c>
    </row>
    <row r="155" spans="1:6" ht="15" customHeight="1">
      <c r="A155"/>
      <c r="B155"/>
      <c r="C155"/>
      <c r="D155"/>
      <c r="E155"/>
      <c r="F155"/>
    </row>
    <row r="156" spans="1:6" ht="15" customHeight="1">
      <c r="A156"/>
      <c r="B156"/>
      <c r="C156"/>
      <c r="D156"/>
      <c r="E156"/>
      <c r="F156"/>
    </row>
    <row r="157" spans="1:6" ht="24" customHeight="1">
      <c r="A157" s="388" t="s">
        <v>1928</v>
      </c>
      <c r="B157" s="389">
        <v>8.15172</v>
      </c>
      <c r="C157" s="388" t="s">
        <v>1929</v>
      </c>
      <c r="D157" s="389">
        <v>11.19721</v>
      </c>
      <c r="E157" s="388" t="s">
        <v>1930</v>
      </c>
      <c r="F157" s="389">
        <v>19.34892</v>
      </c>
    </row>
    <row r="158" spans="1:6" ht="24" customHeight="1">
      <c r="A158" s="388" t="s">
        <v>1931</v>
      </c>
      <c r="B158" s="389">
        <v>150.2225</v>
      </c>
      <c r="C158" s="388" t="s">
        <v>1932</v>
      </c>
      <c r="D158" s="389">
        <v>50.37967</v>
      </c>
      <c r="E158" s="388" t="s">
        <v>1933</v>
      </c>
      <c r="F158" s="389">
        <v>219.95</v>
      </c>
    </row>
    <row r="159" spans="1:6" ht="15" customHeight="1">
      <c r="A159"/>
      <c r="B159"/>
      <c r="C159"/>
      <c r="D159"/>
      <c r="E159"/>
      <c r="F159"/>
    </row>
    <row r="160" spans="1:6" ht="15" customHeight="1">
      <c r="A160" s="392"/>
      <c r="B160" s="392"/>
      <c r="C160" s="392"/>
      <c r="D160" s="392"/>
      <c r="E160" s="392"/>
      <c r="F160" s="392"/>
    </row>
    <row r="161" spans="1:6" ht="15" customHeight="1">
      <c r="A161" s="338" t="s">
        <v>1917</v>
      </c>
      <c r="B161" s="339" t="s">
        <v>1918</v>
      </c>
      <c r="C161" s="340" t="s">
        <v>1919</v>
      </c>
      <c r="D161" s="393"/>
      <c r="E161" s="393"/>
      <c r="F161" s="394"/>
    </row>
    <row r="162" spans="1:6" ht="22.5" customHeight="1">
      <c r="A162" s="343" t="s">
        <v>1987</v>
      </c>
      <c r="B162" s="344" t="s">
        <v>927</v>
      </c>
      <c r="C162" s="345">
        <v>42278</v>
      </c>
      <c r="D162" s="392"/>
      <c r="E162" s="392"/>
      <c r="F162" s="395"/>
    </row>
    <row r="163" spans="1:6" ht="15" customHeight="1">
      <c r="A163" s="396"/>
      <c r="B163" s="392"/>
      <c r="C163" s="392"/>
      <c r="D163" s="392"/>
      <c r="E163" s="392"/>
      <c r="F163" s="395"/>
    </row>
    <row r="164" spans="1:6" ht="15" customHeight="1">
      <c r="A164" s="349" t="s">
        <v>1921</v>
      </c>
      <c r="B164" s="350" t="s">
        <v>1918</v>
      </c>
      <c r="C164" s="350" t="s">
        <v>1922</v>
      </c>
      <c r="D164" s="350" t="s">
        <v>1923</v>
      </c>
      <c r="E164" s="350" t="s">
        <v>1924</v>
      </c>
      <c r="F164" s="351" t="s">
        <v>1925</v>
      </c>
    </row>
    <row r="165" spans="1:6" ht="15" customHeight="1">
      <c r="A165" s="397">
        <v>10146</v>
      </c>
      <c r="B165" s="398" t="s">
        <v>1941</v>
      </c>
      <c r="C165" s="344" t="s">
        <v>1939</v>
      </c>
      <c r="D165" s="344">
        <v>0.4</v>
      </c>
      <c r="E165" s="344">
        <v>5.66</v>
      </c>
      <c r="F165" s="354">
        <v>2.2640000000000002</v>
      </c>
    </row>
    <row r="166" spans="1:6" ht="15" customHeight="1">
      <c r="A166" s="396"/>
      <c r="B166" s="392"/>
      <c r="C166" s="392"/>
      <c r="D166" s="392"/>
      <c r="E166" s="392"/>
      <c r="F166" s="395"/>
    </row>
    <row r="167" spans="1:6" ht="15" customHeight="1">
      <c r="A167" s="396"/>
      <c r="B167" s="392"/>
      <c r="C167" s="392"/>
      <c r="D167" s="392"/>
      <c r="E167" s="392"/>
      <c r="F167" s="395"/>
    </row>
    <row r="168" spans="1:6" ht="24" customHeight="1">
      <c r="A168" s="355" t="s">
        <v>1928</v>
      </c>
      <c r="B168" s="399">
        <v>2.2640000000000002</v>
      </c>
      <c r="C168" s="388" t="s">
        <v>1929</v>
      </c>
      <c r="D168" s="399">
        <v>3.10983</v>
      </c>
      <c r="E168" s="388" t="s">
        <v>1930</v>
      </c>
      <c r="F168" s="400">
        <v>5.37383</v>
      </c>
    </row>
    <row r="169" spans="1:6" ht="24" customHeight="1">
      <c r="A169" s="355" t="s">
        <v>1931</v>
      </c>
      <c r="B169" s="399">
        <v>0</v>
      </c>
      <c r="C169" s="388" t="s">
        <v>1932</v>
      </c>
      <c r="D169" s="399">
        <v>1.59657</v>
      </c>
      <c r="E169" s="388" t="s">
        <v>1933</v>
      </c>
      <c r="F169" s="400">
        <v>6.97</v>
      </c>
    </row>
    <row r="170" spans="1:6" ht="15" customHeight="1">
      <c r="A170" s="396"/>
      <c r="B170" s="392"/>
      <c r="C170" s="392"/>
      <c r="D170" s="392"/>
      <c r="E170" s="392"/>
      <c r="F170" s="395"/>
    </row>
    <row r="171" spans="1:6" ht="15" customHeight="1">
      <c r="A171" s="396"/>
      <c r="B171" s="392"/>
      <c r="C171" s="392"/>
      <c r="D171" s="392"/>
      <c r="E171" s="392"/>
      <c r="F171" s="395"/>
    </row>
    <row r="172" spans="1:6" ht="24" customHeight="1">
      <c r="A172" s="359" t="s">
        <v>1934</v>
      </c>
      <c r="B172" s="360" t="s">
        <v>1935</v>
      </c>
      <c r="C172" s="401"/>
      <c r="D172" s="401"/>
      <c r="E172" s="401"/>
      <c r="F172" s="402"/>
    </row>
    <row r="173" spans="1:6" ht="15" customHeight="1">
      <c r="A173" s="403"/>
      <c r="B173"/>
      <c r="C173"/>
      <c r="D173"/>
      <c r="E173"/>
      <c r="F173"/>
    </row>
    <row r="174" spans="1:6" ht="15" customHeight="1">
      <c r="A174" s="403"/>
      <c r="B174"/>
      <c r="C174"/>
      <c r="D174"/>
      <c r="E174"/>
      <c r="F174"/>
    </row>
    <row r="175" spans="1:6" ht="15" customHeight="1">
      <c r="A175" s="338" t="s">
        <v>1917</v>
      </c>
      <c r="B175" s="339" t="s">
        <v>1918</v>
      </c>
      <c r="C175" s="340" t="s">
        <v>1919</v>
      </c>
      <c r="D175" s="341"/>
      <c r="E175" s="341"/>
      <c r="F175" s="342"/>
    </row>
    <row r="176" spans="1:6" ht="22.5" customHeight="1">
      <c r="A176" s="343" t="s">
        <v>1988</v>
      </c>
      <c r="B176" s="344" t="s">
        <v>1704</v>
      </c>
      <c r="C176" s="345">
        <v>42278</v>
      </c>
      <c r="D176" s="346"/>
      <c r="E176" s="346"/>
      <c r="F176" s="347"/>
    </row>
    <row r="177" spans="1:6" ht="15" customHeight="1">
      <c r="A177" s="348"/>
      <c r="B177" s="346"/>
      <c r="C177" s="346"/>
      <c r="D177" s="346"/>
      <c r="E177" s="346"/>
      <c r="F177" s="347"/>
    </row>
    <row r="178" spans="1:6" ht="15" customHeight="1">
      <c r="A178" s="349" t="s">
        <v>1921</v>
      </c>
      <c r="B178" s="350" t="s">
        <v>1918</v>
      </c>
      <c r="C178" s="350" t="s">
        <v>1922</v>
      </c>
      <c r="D178" s="350" t="s">
        <v>1923</v>
      </c>
      <c r="E178" s="350" t="s">
        <v>1924</v>
      </c>
      <c r="F178" s="351" t="s">
        <v>1925</v>
      </c>
    </row>
    <row r="179" spans="1:6" ht="15" customHeight="1">
      <c r="A179" s="363" t="s">
        <v>1989</v>
      </c>
      <c r="B179" s="364" t="s">
        <v>1990</v>
      </c>
      <c r="C179" s="365" t="s">
        <v>1939</v>
      </c>
      <c r="D179" s="365">
        <v>0.30000000000000004</v>
      </c>
      <c r="E179" s="365">
        <v>8.39</v>
      </c>
      <c r="F179" s="366">
        <v>2.517</v>
      </c>
    </row>
    <row r="180" spans="1:6" ht="15" customHeight="1">
      <c r="A180" s="367" t="s">
        <v>1991</v>
      </c>
      <c r="B180" s="368" t="s">
        <v>1992</v>
      </c>
      <c r="C180" s="369" t="s">
        <v>1939</v>
      </c>
      <c r="D180" s="369">
        <v>0.30000000000000004</v>
      </c>
      <c r="E180" s="369">
        <v>6.24</v>
      </c>
      <c r="F180" s="370">
        <v>1.8719999999999999</v>
      </c>
    </row>
    <row r="181" spans="1:6" ht="33.75" customHeight="1">
      <c r="A181" s="352" t="s">
        <v>1993</v>
      </c>
      <c r="B181" s="353" t="s">
        <v>1994</v>
      </c>
      <c r="C181" s="344" t="s">
        <v>880</v>
      </c>
      <c r="D181" s="344">
        <v>1</v>
      </c>
      <c r="E181" s="344">
        <v>50.36</v>
      </c>
      <c r="F181" s="354">
        <v>50.36</v>
      </c>
    </row>
    <row r="182" spans="1:6" ht="15" customHeight="1">
      <c r="A182" s="348"/>
      <c r="B182" s="346"/>
      <c r="C182" s="346"/>
      <c r="D182" s="346"/>
      <c r="E182" s="346"/>
      <c r="F182" s="347"/>
    </row>
    <row r="183" spans="1:6" ht="15" customHeight="1">
      <c r="A183" s="348"/>
      <c r="B183" s="346"/>
      <c r="C183" s="346"/>
      <c r="D183" s="346"/>
      <c r="E183" s="346"/>
      <c r="F183" s="347"/>
    </row>
    <row r="184" spans="1:6" ht="24" customHeight="1">
      <c r="A184" s="355" t="s">
        <v>1928</v>
      </c>
      <c r="B184" s="356">
        <v>4.389</v>
      </c>
      <c r="C184" s="357" t="s">
        <v>1929</v>
      </c>
      <c r="D184" s="356">
        <v>6.02873</v>
      </c>
      <c r="E184" s="357" t="s">
        <v>1930</v>
      </c>
      <c r="F184" s="358">
        <v>10.41773</v>
      </c>
    </row>
    <row r="185" spans="1:6" ht="24" customHeight="1">
      <c r="A185" s="355" t="s">
        <v>1931</v>
      </c>
      <c r="B185" s="356">
        <v>50.36</v>
      </c>
      <c r="C185" s="357" t="s">
        <v>1932</v>
      </c>
      <c r="D185" s="356">
        <v>18.05706</v>
      </c>
      <c r="E185" s="357" t="s">
        <v>1933</v>
      </c>
      <c r="F185" s="358">
        <v>78.83</v>
      </c>
    </row>
    <row r="186" spans="1:6" ht="15" customHeight="1">
      <c r="A186" s="348"/>
      <c r="B186" s="346"/>
      <c r="C186" s="346"/>
      <c r="D186" s="346"/>
      <c r="E186" s="346"/>
      <c r="F186" s="347"/>
    </row>
    <row r="187" spans="1:6" ht="15" customHeight="1">
      <c r="A187" s="348"/>
      <c r="B187" s="346"/>
      <c r="C187" s="346"/>
      <c r="D187" s="346"/>
      <c r="E187" s="346"/>
      <c r="F187" s="347"/>
    </row>
    <row r="188" spans="1:6" ht="24" customHeight="1">
      <c r="A188" s="359" t="s">
        <v>1934</v>
      </c>
      <c r="B188" s="360" t="s">
        <v>1935</v>
      </c>
      <c r="C188" s="361"/>
      <c r="D188" s="361"/>
      <c r="E188" s="361"/>
      <c r="F188" s="362"/>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Zeros="0" view="pageBreakPreview" zoomScale="85" zoomScaleSheetLayoutView="85" zoomScalePageLayoutView="0" workbookViewId="0" topLeftCell="A1">
      <selection activeCell="A1" sqref="A1"/>
    </sheetView>
  </sheetViews>
  <sheetFormatPr defaultColWidth="10.00390625" defaultRowHeight="15" customHeight="1"/>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tabColor indexed="50"/>
  </sheetPr>
  <dimension ref="A1:IV61"/>
  <sheetViews>
    <sheetView showZeros="0" view="pageBreakPreview" zoomScaleSheetLayoutView="100" zoomScalePageLayoutView="0" workbookViewId="0" topLeftCell="A19">
      <selection activeCell="C12" sqref="C12"/>
    </sheetView>
  </sheetViews>
  <sheetFormatPr defaultColWidth="6.57421875" defaultRowHeight="15" customHeight="1"/>
  <cols>
    <col min="1" max="1" width="0.9921875" style="1" customWidth="1"/>
    <col min="2" max="2" width="6.57421875" style="1" customWidth="1"/>
    <col min="3" max="3" width="63.421875" style="1" customWidth="1"/>
    <col min="4" max="4" width="6.8515625" style="1" bestFit="1" customWidth="1"/>
    <col min="5" max="16384" width="6.57421875" style="1" customWidth="1"/>
  </cols>
  <sheetData>
    <row r="1" spans="1:256" ht="15.75" customHeight="1">
      <c r="A1"/>
      <c r="B1" s="415" t="s">
        <v>1995</v>
      </c>
      <c r="C1" s="176"/>
      <c r="D1" s="177" t="s">
        <v>2</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4" s="178" customFormat="1" ht="12.75" customHeight="1">
      <c r="B2" s="179" t="s">
        <v>606</v>
      </c>
      <c r="C2" s="179"/>
      <c r="D2" s="179"/>
    </row>
    <row r="3" spans="2:4" ht="6" customHeight="1">
      <c r="B3" s="428"/>
      <c r="C3" s="428"/>
      <c r="D3" s="428"/>
    </row>
    <row r="4" spans="2:4" ht="15" customHeight="1">
      <c r="B4" s="180" t="s">
        <v>9</v>
      </c>
      <c r="C4" s="180" t="s">
        <v>607</v>
      </c>
      <c r="D4" s="180" t="s">
        <v>608</v>
      </c>
    </row>
    <row r="5" spans="2:4" ht="6" customHeight="1">
      <c r="B5" s="181"/>
      <c r="C5" s="182"/>
      <c r="D5" s="183"/>
    </row>
    <row r="6" spans="2:4" ht="15" customHeight="1">
      <c r="B6" s="184"/>
      <c r="C6" s="185" t="s">
        <v>609</v>
      </c>
      <c r="D6" s="186">
        <f>SUM(D8:D10)</f>
        <v>0.0397</v>
      </c>
    </row>
    <row r="7" spans="2:4" ht="6" customHeight="1">
      <c r="B7" s="181"/>
      <c r="C7" s="182"/>
      <c r="D7" s="183"/>
    </row>
    <row r="8" spans="2:4" ht="15.75" customHeight="1">
      <c r="B8" s="181">
        <v>1</v>
      </c>
      <c r="C8" s="182" t="s">
        <v>610</v>
      </c>
      <c r="D8" s="187">
        <v>0.03</v>
      </c>
    </row>
    <row r="9" spans="2:4" ht="15.75" customHeight="1">
      <c r="B9" s="181">
        <v>2</v>
      </c>
      <c r="C9" s="182" t="s">
        <v>611</v>
      </c>
      <c r="D9" s="183">
        <v>0.0097</v>
      </c>
    </row>
    <row r="10" spans="2:4" ht="15" customHeight="1">
      <c r="B10" s="181"/>
      <c r="C10" s="182"/>
      <c r="D10" s="183"/>
    </row>
    <row r="11" spans="2:4" ht="6" customHeight="1">
      <c r="B11" s="188"/>
      <c r="C11" s="189"/>
      <c r="D11" s="190"/>
    </row>
    <row r="12" spans="2:4" ht="15" customHeight="1">
      <c r="B12" s="184"/>
      <c r="C12" s="185" t="s">
        <v>612</v>
      </c>
      <c r="D12" s="186">
        <f>SUM(D14:D16)</f>
        <v>0.0696</v>
      </c>
    </row>
    <row r="13" spans="2:4" ht="6" customHeight="1">
      <c r="B13" s="181"/>
      <c r="C13" s="182"/>
      <c r="D13" s="183"/>
    </row>
    <row r="14" spans="2:4" ht="15.75" customHeight="1">
      <c r="B14" s="181">
        <v>3</v>
      </c>
      <c r="C14" s="182" t="s">
        <v>613</v>
      </c>
      <c r="D14" s="183">
        <v>0.008</v>
      </c>
    </row>
    <row r="15" spans="2:4" ht="15.75" customHeight="1">
      <c r="B15" s="181">
        <v>4</v>
      </c>
      <c r="C15" s="182" t="s">
        <v>614</v>
      </c>
      <c r="D15" s="187">
        <v>0.0616</v>
      </c>
    </row>
    <row r="16" spans="2:4" ht="15" customHeight="1">
      <c r="B16" s="181">
        <v>5</v>
      </c>
      <c r="C16" s="182" t="s">
        <v>615</v>
      </c>
      <c r="D16" s="183"/>
    </row>
    <row r="17" spans="2:4" ht="6" customHeight="1">
      <c r="B17" s="181"/>
      <c r="C17" s="182"/>
      <c r="D17" s="183"/>
    </row>
    <row r="18" spans="2:4" ht="15" customHeight="1">
      <c r="B18" s="184"/>
      <c r="C18" s="185" t="s">
        <v>616</v>
      </c>
      <c r="D18" s="186">
        <f>SUM(D20:D23)</f>
        <v>0.10149999999999999</v>
      </c>
    </row>
    <row r="19" spans="2:4" ht="6" customHeight="1">
      <c r="B19" s="181"/>
      <c r="C19" s="182"/>
      <c r="D19" s="183"/>
    </row>
    <row r="20" spans="2:4" ht="15.75" customHeight="1">
      <c r="B20" s="181">
        <v>6</v>
      </c>
      <c r="C20" s="182" t="s">
        <v>617</v>
      </c>
      <c r="D20" s="187">
        <v>0.006500000000000001</v>
      </c>
    </row>
    <row r="21" spans="2:4" ht="15.75" customHeight="1">
      <c r="B21" s="181">
        <v>7</v>
      </c>
      <c r="C21" s="182" t="s">
        <v>618</v>
      </c>
      <c r="D21" s="183">
        <v>0.03</v>
      </c>
    </row>
    <row r="22" spans="2:4" ht="15.75" customHeight="1">
      <c r="B22" s="181">
        <v>8</v>
      </c>
      <c r="C22" s="182" t="s">
        <v>619</v>
      </c>
      <c r="D22" s="183">
        <v>0.02</v>
      </c>
    </row>
    <row r="23" spans="2:4" ht="15.75" customHeight="1">
      <c r="B23" s="181">
        <v>9</v>
      </c>
      <c r="C23" s="182" t="s">
        <v>620</v>
      </c>
      <c r="D23" s="183">
        <v>0.045</v>
      </c>
    </row>
    <row r="24" spans="2:4" ht="6" customHeight="1">
      <c r="B24" s="181"/>
      <c r="C24" s="182"/>
      <c r="D24" s="183"/>
    </row>
    <row r="25" spans="2:4" ht="15" customHeight="1">
      <c r="B25" s="184" t="s">
        <v>621</v>
      </c>
      <c r="C25" s="185" t="s">
        <v>622</v>
      </c>
      <c r="D25" s="186">
        <f>(((1+(D8+D14+D9))*(1+D16)*(1+D15))/(1-D18))-1</f>
        <v>0.23788349471341141</v>
      </c>
    </row>
    <row r="26" spans="2:4" ht="6" customHeight="1">
      <c r="B26" s="191"/>
      <c r="C26" s="182"/>
      <c r="D26" s="192"/>
    </row>
    <row r="27" spans="2:4" ht="15" customHeight="1">
      <c r="B27" s="193"/>
      <c r="C27" s="194" t="s">
        <v>623</v>
      </c>
      <c r="D27" s="195"/>
    </row>
    <row r="28" spans="2:4" ht="6" customHeight="1">
      <c r="B28" s="196"/>
      <c r="C28" s="196"/>
      <c r="D28" s="196"/>
    </row>
    <row r="29" spans="2:4" ht="15" customHeight="1">
      <c r="B29" s="197"/>
      <c r="C29" s="198" t="s">
        <v>624</v>
      </c>
      <c r="D29" s="199"/>
    </row>
    <row r="30" spans="2:4" ht="6" customHeight="1">
      <c r="B30" s="429"/>
      <c r="C30" s="429"/>
      <c r="D30" s="429"/>
    </row>
    <row r="31" spans="2:4" ht="15" customHeight="1">
      <c r="B31" s="429" t="s">
        <v>625</v>
      </c>
      <c r="C31" s="429"/>
      <c r="D31" s="429"/>
    </row>
    <row r="32" spans="2:4" ht="25.5" customHeight="1" hidden="1">
      <c r="B32" s="175" t="s">
        <v>626</v>
      </c>
      <c r="C32" s="176"/>
      <c r="D32" s="177" t="s">
        <v>2</v>
      </c>
    </row>
    <row r="33" spans="2:4" ht="15" customHeight="1" hidden="1">
      <c r="B33" s="179" t="s">
        <v>606</v>
      </c>
      <c r="C33" s="179" t="str">
        <f>DGO!C33</f>
        <v>CAPS 1 - JACUP</v>
      </c>
      <c r="D33" s="179"/>
    </row>
    <row r="34" spans="2:4" ht="15" customHeight="1" hidden="1">
      <c r="B34" s="428"/>
      <c r="C34" s="428"/>
      <c r="D34" s="428"/>
    </row>
    <row r="35" spans="2:4" ht="15" customHeight="1" hidden="1">
      <c r="B35" s="180" t="s">
        <v>9</v>
      </c>
      <c r="C35" s="180" t="s">
        <v>607</v>
      </c>
      <c r="D35" s="180" t="s">
        <v>608</v>
      </c>
    </row>
    <row r="36" spans="2:4" ht="15" customHeight="1" hidden="1">
      <c r="B36" s="181"/>
      <c r="C36" s="182"/>
      <c r="D36" s="183"/>
    </row>
    <row r="37" spans="2:4" ht="15" customHeight="1" hidden="1">
      <c r="B37" s="184"/>
      <c r="C37" s="185" t="s">
        <v>609</v>
      </c>
      <c r="D37" s="186">
        <v>0.0397</v>
      </c>
    </row>
    <row r="38" spans="2:4" ht="15" customHeight="1" hidden="1">
      <c r="B38" s="181"/>
      <c r="C38" s="182"/>
      <c r="D38" s="183"/>
    </row>
    <row r="39" spans="2:4" ht="15" customHeight="1" hidden="1">
      <c r="B39" s="181">
        <v>1</v>
      </c>
      <c r="C39" s="182" t="s">
        <v>610</v>
      </c>
      <c r="D39" s="187">
        <v>0.015</v>
      </c>
    </row>
    <row r="40" spans="2:4" ht="15" customHeight="1" hidden="1">
      <c r="B40" s="181">
        <v>2</v>
      </c>
      <c r="C40" s="182" t="s">
        <v>611</v>
      </c>
      <c r="D40" s="183">
        <v>0.0056</v>
      </c>
    </row>
    <row r="41" spans="2:4" ht="15" customHeight="1" hidden="1">
      <c r="B41" s="188"/>
      <c r="C41" s="189"/>
      <c r="D41" s="190"/>
    </row>
    <row r="42" spans="2:4" ht="15" customHeight="1" hidden="1">
      <c r="B42" s="184"/>
      <c r="C42" s="185" t="s">
        <v>612</v>
      </c>
      <c r="D42" s="186">
        <v>0.0724</v>
      </c>
    </row>
    <row r="43" spans="2:4" ht="15" customHeight="1" hidden="1">
      <c r="B43" s="181"/>
      <c r="C43" s="182"/>
      <c r="D43" s="183"/>
    </row>
    <row r="44" spans="2:4" ht="15" customHeight="1" hidden="1">
      <c r="B44" s="181">
        <v>3</v>
      </c>
      <c r="C44" s="182" t="s">
        <v>627</v>
      </c>
      <c r="D44" s="183">
        <v>0.008</v>
      </c>
    </row>
    <row r="45" spans="2:4" ht="15" customHeight="1" hidden="1">
      <c r="B45" s="181">
        <v>4</v>
      </c>
      <c r="C45" s="182" t="s">
        <v>614</v>
      </c>
      <c r="D45" s="187">
        <v>0.035</v>
      </c>
    </row>
    <row r="46" spans="2:4" ht="15" customHeight="1" hidden="1">
      <c r="B46" s="181">
        <v>5</v>
      </c>
      <c r="C46" s="182" t="s">
        <v>615</v>
      </c>
      <c r="D46" s="183">
        <v>0.0085</v>
      </c>
    </row>
    <row r="47" spans="2:4" ht="15" customHeight="1" hidden="1">
      <c r="B47" s="181"/>
      <c r="C47" s="182"/>
      <c r="D47" s="183"/>
    </row>
    <row r="48" spans="2:4" ht="15" customHeight="1" hidden="1">
      <c r="B48" s="184"/>
      <c r="C48" s="185" t="s">
        <v>616</v>
      </c>
      <c r="D48" s="186">
        <v>0.036500000000000005</v>
      </c>
    </row>
    <row r="49" spans="2:4" ht="15" customHeight="1" hidden="1">
      <c r="B49" s="181"/>
      <c r="C49" s="182"/>
      <c r="D49" s="183"/>
    </row>
    <row r="50" spans="2:4" ht="15" customHeight="1" hidden="1">
      <c r="B50" s="181">
        <v>6</v>
      </c>
      <c r="C50" s="182" t="s">
        <v>617</v>
      </c>
      <c r="D50" s="187">
        <v>0.006500000000000001</v>
      </c>
    </row>
    <row r="51" spans="2:4" ht="15" customHeight="1" hidden="1">
      <c r="B51" s="181">
        <v>7</v>
      </c>
      <c r="C51" s="182" t="s">
        <v>618</v>
      </c>
      <c r="D51" s="183">
        <v>0.03</v>
      </c>
    </row>
    <row r="52" spans="2:4" ht="15" customHeight="1" hidden="1">
      <c r="B52" s="181">
        <v>8</v>
      </c>
      <c r="C52" s="182" t="s">
        <v>628</v>
      </c>
      <c r="D52" s="183"/>
    </row>
    <row r="53" spans="2:4" ht="15" customHeight="1" hidden="1">
      <c r="B53" s="181">
        <v>9</v>
      </c>
      <c r="C53" s="182" t="s">
        <v>620</v>
      </c>
      <c r="D53" s="183"/>
    </row>
    <row r="54" spans="2:4" ht="15" customHeight="1" hidden="1">
      <c r="B54" s="181"/>
      <c r="C54" s="182"/>
      <c r="D54" s="183"/>
    </row>
    <row r="55" spans="2:4" ht="15" customHeight="1" hidden="1">
      <c r="B55" s="184" t="s">
        <v>621</v>
      </c>
      <c r="C55" s="185" t="s">
        <v>622</v>
      </c>
      <c r="D55" s="186">
        <f>(((1+(D38+D44+D39))*(1+D46)*(1+D45))/(1-D48))-1</f>
        <v>0.10825619356512695</v>
      </c>
    </row>
    <row r="56" spans="2:4" ht="15" customHeight="1" hidden="1">
      <c r="B56" s="191"/>
      <c r="C56" s="182"/>
      <c r="D56" s="192"/>
    </row>
    <row r="57" spans="2:4" ht="15" customHeight="1" hidden="1">
      <c r="B57" s="193"/>
      <c r="C57" s="194" t="s">
        <v>623</v>
      </c>
      <c r="D57" s="195"/>
    </row>
    <row r="58" spans="2:4" ht="15" customHeight="1" hidden="1">
      <c r="B58" s="191"/>
      <c r="C58" s="182"/>
      <c r="D58" s="192"/>
    </row>
    <row r="59" spans="2:4" ht="15" customHeight="1" hidden="1">
      <c r="B59" s="197"/>
      <c r="C59" s="198" t="s">
        <v>624</v>
      </c>
      <c r="D59" s="199"/>
    </row>
    <row r="60" spans="2:4" ht="15" customHeight="1" hidden="1">
      <c r="B60" s="191"/>
      <c r="C60" s="182"/>
      <c r="D60" s="192"/>
    </row>
    <row r="61" spans="2:4" ht="15" customHeight="1" hidden="1">
      <c r="B61" s="429" t="s">
        <v>625</v>
      </c>
      <c r="C61" s="429"/>
      <c r="D61" s="429"/>
    </row>
  </sheetData>
  <sheetProtection selectLockedCells="1" selectUnlockedCells="1"/>
  <mergeCells count="5">
    <mergeCell ref="B3:D3"/>
    <mergeCell ref="B30:D30"/>
    <mergeCell ref="B31:D31"/>
    <mergeCell ref="B34:D34"/>
    <mergeCell ref="B61:D61"/>
  </mergeCells>
  <printOptions horizontalCentered="1"/>
  <pageMargins left="0.5118055555555555" right="0.5118055555555555" top="0.9840277777777777" bottom="0.33125" header="0.9840277777777777" footer="0.5118055555555555"/>
  <pageSetup horizontalDpi="300" verticalDpi="300" orientation="portrait" paperSize="9" r:id="rId1"/>
  <headerFooter alignWithMargins="0">
    <oddHeader>&amp;R&amp;P de &amp;N</oddHead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HX33"/>
  <sheetViews>
    <sheetView showZeros="0" view="pageBreakPreview" zoomScale="80" zoomScaleSheetLayoutView="80" zoomScalePageLayoutView="0" workbookViewId="0" topLeftCell="A1">
      <selection activeCell="A1" sqref="A1:AM4"/>
    </sheetView>
  </sheetViews>
  <sheetFormatPr defaultColWidth="8.28125" defaultRowHeight="15" customHeight="1"/>
  <cols>
    <col min="1" max="1" width="19.8515625" style="0" customWidth="1"/>
    <col min="2" max="2" width="20.8515625" style="0" customWidth="1"/>
    <col min="3" max="3" width="5.00390625" style="0" customWidth="1"/>
    <col min="4" max="4" width="15.28125" style="0" customWidth="1"/>
    <col min="5" max="52" width="3.421875" style="0" customWidth="1"/>
    <col min="53" max="53" width="11.00390625" style="0" hidden="1" customWidth="1"/>
    <col min="54" max="62" width="0" style="0" hidden="1" customWidth="1"/>
  </cols>
  <sheetData>
    <row r="1" spans="1:52" ht="15" customHeight="1">
      <c r="A1" s="430" t="s">
        <v>629</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1" t="s">
        <v>630</v>
      </c>
      <c r="AO1" s="431"/>
      <c r="AP1" s="431"/>
      <c r="AQ1" s="431"/>
      <c r="AR1" s="431"/>
      <c r="AS1" s="431"/>
      <c r="AT1" s="431"/>
      <c r="AU1" s="431"/>
      <c r="AV1" s="431"/>
      <c r="AW1" s="431"/>
      <c r="AX1" s="431"/>
      <c r="AY1" s="431"/>
      <c r="AZ1" s="431"/>
    </row>
    <row r="2" spans="1:52" ht="15" customHeight="1">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2"/>
      <c r="AO2" s="432"/>
      <c r="AP2" s="432"/>
      <c r="AQ2" s="432"/>
      <c r="AR2" s="432"/>
      <c r="AS2" s="432"/>
      <c r="AT2" s="432"/>
      <c r="AU2" s="432"/>
      <c r="AV2" s="432"/>
      <c r="AW2" s="432"/>
      <c r="AX2" s="432"/>
      <c r="AY2" s="432"/>
      <c r="AZ2" s="432"/>
    </row>
    <row r="3" spans="1:52" ht="15" customHeight="1">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1" t="s">
        <v>631</v>
      </c>
      <c r="AO3" s="431"/>
      <c r="AP3" s="431"/>
      <c r="AQ3" s="431"/>
      <c r="AR3" s="431"/>
      <c r="AS3" s="431"/>
      <c r="AT3" s="431"/>
      <c r="AU3" s="431"/>
      <c r="AV3" s="431"/>
      <c r="AW3" s="431"/>
      <c r="AX3" s="431"/>
      <c r="AY3" s="431"/>
      <c r="AZ3" s="431"/>
    </row>
    <row r="4" spans="1:52" ht="15" customHeight="1">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row>
    <row r="5" spans="1:52" s="200" customFormat="1" ht="16.5" customHeight="1">
      <c r="A5" s="416" t="s">
        <v>632</v>
      </c>
      <c r="B5" s="433" t="s">
        <v>1</v>
      </c>
      <c r="C5" s="433"/>
      <c r="D5" s="433"/>
      <c r="E5" s="433"/>
      <c r="F5" s="433"/>
      <c r="G5" s="433"/>
      <c r="H5" s="433"/>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row>
    <row r="6" spans="1:52" s="200" customFormat="1" ht="16.5" customHeight="1">
      <c r="A6" s="416" t="s">
        <v>633</v>
      </c>
      <c r="B6" s="433" t="s">
        <v>4</v>
      </c>
      <c r="C6" s="433"/>
      <c r="D6" s="433"/>
      <c r="E6" s="433"/>
      <c r="F6" s="433"/>
      <c r="G6" s="433"/>
      <c r="H6" s="433"/>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row>
    <row r="7" spans="1:52" s="200" customFormat="1" ht="27.75" customHeight="1">
      <c r="A7" s="416" t="s">
        <v>606</v>
      </c>
      <c r="B7" s="433" t="s">
        <v>6</v>
      </c>
      <c r="C7" s="433"/>
      <c r="D7" s="433"/>
      <c r="E7" s="433"/>
      <c r="F7" s="433"/>
      <c r="G7" s="433"/>
      <c r="H7" s="433"/>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row>
    <row r="8" spans="1:52" s="201" customFormat="1" ht="15" customHeight="1">
      <c r="A8" s="434" t="s">
        <v>9</v>
      </c>
      <c r="B8" s="435" t="s">
        <v>12</v>
      </c>
      <c r="C8" s="435"/>
      <c r="D8" s="434" t="s">
        <v>634</v>
      </c>
      <c r="E8" s="436" t="s">
        <v>635</v>
      </c>
      <c r="F8" s="436"/>
      <c r="G8" s="436"/>
      <c r="H8" s="436"/>
      <c r="I8" s="436"/>
      <c r="J8" s="436"/>
      <c r="K8" s="436" t="s">
        <v>636</v>
      </c>
      <c r="L8" s="436"/>
      <c r="M8" s="436"/>
      <c r="N8" s="436"/>
      <c r="O8" s="436"/>
      <c r="P8" s="436"/>
      <c r="Q8" s="436" t="s">
        <v>637</v>
      </c>
      <c r="R8" s="436"/>
      <c r="S8" s="436"/>
      <c r="T8" s="436"/>
      <c r="U8" s="436"/>
      <c r="V8" s="436"/>
      <c r="W8" s="436" t="s">
        <v>638</v>
      </c>
      <c r="X8" s="436"/>
      <c r="Y8" s="436"/>
      <c r="Z8" s="436"/>
      <c r="AA8" s="436"/>
      <c r="AB8" s="436"/>
      <c r="AC8" s="436" t="s">
        <v>639</v>
      </c>
      <c r="AD8" s="436"/>
      <c r="AE8" s="436"/>
      <c r="AF8" s="436"/>
      <c r="AG8" s="436"/>
      <c r="AH8" s="436"/>
      <c r="AI8" s="436" t="s">
        <v>640</v>
      </c>
      <c r="AJ8" s="436"/>
      <c r="AK8" s="436"/>
      <c r="AL8" s="436"/>
      <c r="AM8" s="436"/>
      <c r="AN8" s="436"/>
      <c r="AO8" s="436" t="s">
        <v>641</v>
      </c>
      <c r="AP8" s="436"/>
      <c r="AQ8" s="436"/>
      <c r="AR8" s="436"/>
      <c r="AS8" s="436"/>
      <c r="AT8" s="436"/>
      <c r="AU8" s="436" t="s">
        <v>642</v>
      </c>
      <c r="AV8" s="436"/>
      <c r="AW8" s="436"/>
      <c r="AX8" s="436"/>
      <c r="AY8" s="436"/>
      <c r="AZ8" s="436"/>
    </row>
    <row r="9" spans="1:52" ht="15.75" customHeight="1">
      <c r="A9" s="434"/>
      <c r="B9" s="435"/>
      <c r="C9" s="435"/>
      <c r="D9" s="434"/>
      <c r="E9" s="202">
        <v>5</v>
      </c>
      <c r="F9" s="202">
        <v>10</v>
      </c>
      <c r="G9" s="202">
        <v>15</v>
      </c>
      <c r="H9" s="202">
        <v>20</v>
      </c>
      <c r="I9" s="202">
        <v>25</v>
      </c>
      <c r="J9" s="202">
        <v>30</v>
      </c>
      <c r="K9" s="202">
        <v>5</v>
      </c>
      <c r="L9" s="202">
        <v>10</v>
      </c>
      <c r="M9" s="202">
        <v>15</v>
      </c>
      <c r="N9" s="202">
        <v>20</v>
      </c>
      <c r="O9" s="202">
        <v>25</v>
      </c>
      <c r="P9" s="202">
        <v>30</v>
      </c>
      <c r="Q9" s="202">
        <v>5</v>
      </c>
      <c r="R9" s="202">
        <v>10</v>
      </c>
      <c r="S9" s="202">
        <v>15</v>
      </c>
      <c r="T9" s="202">
        <v>20</v>
      </c>
      <c r="U9" s="202">
        <v>25</v>
      </c>
      <c r="V9" s="202">
        <v>30</v>
      </c>
      <c r="W9" s="202">
        <v>5</v>
      </c>
      <c r="X9" s="202">
        <v>10</v>
      </c>
      <c r="Y9" s="202">
        <v>15</v>
      </c>
      <c r="Z9" s="202">
        <v>20</v>
      </c>
      <c r="AA9" s="202">
        <v>25</v>
      </c>
      <c r="AB9" s="202">
        <v>30</v>
      </c>
      <c r="AC9" s="202">
        <v>5</v>
      </c>
      <c r="AD9" s="202">
        <v>10</v>
      </c>
      <c r="AE9" s="202">
        <v>15</v>
      </c>
      <c r="AF9" s="202">
        <v>20</v>
      </c>
      <c r="AG9" s="202">
        <v>25</v>
      </c>
      <c r="AH9" s="202">
        <v>30</v>
      </c>
      <c r="AI9" s="202">
        <v>5</v>
      </c>
      <c r="AJ9" s="202">
        <v>10</v>
      </c>
      <c r="AK9" s="202">
        <v>15</v>
      </c>
      <c r="AL9" s="202">
        <v>20</v>
      </c>
      <c r="AM9" s="202">
        <v>25</v>
      </c>
      <c r="AN9" s="202">
        <v>30</v>
      </c>
      <c r="AO9" s="202">
        <v>5</v>
      </c>
      <c r="AP9" s="202">
        <v>10</v>
      </c>
      <c r="AQ9" s="202">
        <v>15</v>
      </c>
      <c r="AR9" s="202">
        <v>20</v>
      </c>
      <c r="AS9" s="202">
        <v>25</v>
      </c>
      <c r="AT9" s="202">
        <v>30</v>
      </c>
      <c r="AU9" s="202">
        <v>5</v>
      </c>
      <c r="AV9" s="202">
        <v>10</v>
      </c>
      <c r="AW9" s="202">
        <v>15</v>
      </c>
      <c r="AX9" s="202">
        <v>20</v>
      </c>
      <c r="AY9" s="202">
        <v>25</v>
      </c>
      <c r="AZ9" s="202">
        <v>30</v>
      </c>
    </row>
    <row r="10" spans="1:52" ht="15.75" customHeight="1">
      <c r="A10" s="203" t="s">
        <v>18</v>
      </c>
      <c r="B10" s="204"/>
      <c r="C10" s="204"/>
      <c r="D10" s="205"/>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row>
    <row r="11" spans="1:52" s="212" customFormat="1" ht="14.25" customHeight="1">
      <c r="A11" s="437" t="s">
        <v>19</v>
      </c>
      <c r="B11" s="438" t="str">
        <f>ANALÍTICO!E9</f>
        <v>SERVIÇOS PRELIMINARES</v>
      </c>
      <c r="C11" s="438"/>
      <c r="D11" s="439">
        <f>ANALÍTICO!H256</f>
        <v>13657.0372</v>
      </c>
      <c r="E11" s="207"/>
      <c r="F11" s="208"/>
      <c r="G11" s="208"/>
      <c r="H11" s="209"/>
      <c r="I11" s="209"/>
      <c r="J11" s="210"/>
      <c r="K11" s="211"/>
      <c r="L11" s="209"/>
      <c r="M11" s="209"/>
      <c r="N11" s="209"/>
      <c r="O11" s="209"/>
      <c r="P11" s="210"/>
      <c r="Q11" s="211"/>
      <c r="R11" s="209"/>
      <c r="S11" s="209"/>
      <c r="T11" s="209"/>
      <c r="U11" s="209"/>
      <c r="V11" s="210"/>
      <c r="W11" s="211"/>
      <c r="X11" s="209"/>
      <c r="Y11" s="209"/>
      <c r="Z11" s="209"/>
      <c r="AA11" s="209"/>
      <c r="AB11" s="210"/>
      <c r="AC11" s="211"/>
      <c r="AD11" s="209"/>
      <c r="AE11" s="209"/>
      <c r="AF11" s="209"/>
      <c r="AG11" s="209"/>
      <c r="AH11" s="210"/>
      <c r="AI11" s="211"/>
      <c r="AJ11" s="209"/>
      <c r="AK11" s="209"/>
      <c r="AL11" s="209"/>
      <c r="AM11" s="209"/>
      <c r="AN11" s="210"/>
      <c r="AO11" s="211"/>
      <c r="AP11" s="209"/>
      <c r="AQ11" s="209"/>
      <c r="AR11" s="209"/>
      <c r="AS11" s="209"/>
      <c r="AT11" s="210"/>
      <c r="AU11" s="211"/>
      <c r="AV11" s="209"/>
      <c r="AW11" s="209"/>
      <c r="AX11" s="209"/>
      <c r="AY11" s="209"/>
      <c r="AZ11" s="210"/>
    </row>
    <row r="12" spans="1:53" ht="15.75" customHeight="1">
      <c r="A12" s="437"/>
      <c r="B12" s="438"/>
      <c r="C12" s="438"/>
      <c r="D12" s="439"/>
      <c r="E12" s="440">
        <f>(D11/3)*3</f>
        <v>13657.0372</v>
      </c>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213">
        <f>SUM(E12:AZ12)</f>
        <v>13657.0372</v>
      </c>
    </row>
    <row r="13" spans="1:59" ht="15.75" customHeight="1">
      <c r="A13" s="437"/>
      <c r="B13" s="438"/>
      <c r="C13" s="438"/>
      <c r="D13" s="439"/>
      <c r="E13" s="441">
        <f>E12/D11</f>
        <v>1</v>
      </c>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212">
        <f>D11-BA12</f>
        <v>0</v>
      </c>
      <c r="BB13" s="442">
        <f>SUM(E13:AZ13)</f>
        <v>1</v>
      </c>
      <c r="BC13" s="442"/>
      <c r="BD13" s="442"/>
      <c r="BE13" s="442"/>
      <c r="BF13" s="442"/>
      <c r="BG13" s="442"/>
    </row>
    <row r="14" spans="1:52" ht="15.75" customHeight="1">
      <c r="A14" s="443" t="s">
        <v>63</v>
      </c>
      <c r="B14" s="438" t="str">
        <f>ANALÍTICO!E22</f>
        <v>BENFEITORIAS</v>
      </c>
      <c r="C14" s="438"/>
      <c r="D14" s="439">
        <f>ANALÍTICO!H257</f>
        <v>5172.74</v>
      </c>
      <c r="E14" s="214"/>
      <c r="F14" s="215"/>
      <c r="G14" s="215"/>
      <c r="H14" s="215"/>
      <c r="I14" s="215"/>
      <c r="J14" s="216"/>
      <c r="K14" s="214"/>
      <c r="L14" s="215"/>
      <c r="M14" s="215"/>
      <c r="N14" s="215"/>
      <c r="O14" s="215"/>
      <c r="P14" s="216"/>
      <c r="Q14" s="214"/>
      <c r="R14" s="215"/>
      <c r="S14" s="215"/>
      <c r="T14" s="215"/>
      <c r="U14" s="215"/>
      <c r="V14" s="216"/>
      <c r="W14" s="214"/>
      <c r="X14" s="215"/>
      <c r="Y14" s="215"/>
      <c r="Z14" s="215"/>
      <c r="AA14" s="215"/>
      <c r="AB14" s="216"/>
      <c r="AC14" s="214"/>
      <c r="AD14" s="215"/>
      <c r="AE14" s="215"/>
      <c r="AF14" s="215"/>
      <c r="AG14" s="215"/>
      <c r="AH14" s="216"/>
      <c r="AI14" s="214"/>
      <c r="AJ14" s="215"/>
      <c r="AK14" s="215"/>
      <c r="AL14" s="215"/>
      <c r="AM14" s="215"/>
      <c r="AN14" s="216"/>
      <c r="AO14" s="214"/>
      <c r="AP14" s="215"/>
      <c r="AQ14" s="215"/>
      <c r="AR14" s="215"/>
      <c r="AS14" s="215"/>
      <c r="AT14" s="216"/>
      <c r="AU14" s="214"/>
      <c r="AV14" s="215"/>
      <c r="AW14" s="215"/>
      <c r="AX14" s="215"/>
      <c r="AY14" s="217"/>
      <c r="AZ14" s="218"/>
    </row>
    <row r="15" spans="1:53" ht="15" customHeight="1">
      <c r="A15" s="443"/>
      <c r="B15" s="438"/>
      <c r="C15" s="438"/>
      <c r="D15" s="439"/>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f>(D14/2)*2</f>
        <v>5172.74</v>
      </c>
      <c r="AV15" s="440"/>
      <c r="AW15" s="440"/>
      <c r="AX15" s="440"/>
      <c r="AY15" s="440"/>
      <c r="AZ15" s="440"/>
      <c r="BA15" s="213">
        <f>SUM(E15:AZ15)</f>
        <v>5172.74</v>
      </c>
    </row>
    <row r="16" spans="1:59" ht="15.75" customHeight="1">
      <c r="A16" s="443"/>
      <c r="B16" s="438"/>
      <c r="C16" s="438"/>
      <c r="D16" s="439"/>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f>AU15/D14</f>
        <v>1</v>
      </c>
      <c r="AV16" s="441"/>
      <c r="AW16" s="441"/>
      <c r="AX16" s="441"/>
      <c r="AY16" s="441"/>
      <c r="AZ16" s="441"/>
      <c r="BA16" s="212">
        <f>D14-BA15</f>
        <v>0</v>
      </c>
      <c r="BB16" s="442">
        <f>SUM(E16:AZ16)</f>
        <v>1</v>
      </c>
      <c r="BC16" s="442"/>
      <c r="BD16" s="442"/>
      <c r="BE16" s="442"/>
      <c r="BF16" s="442"/>
      <c r="BG16" s="442"/>
    </row>
    <row r="17" spans="1:55" s="225" customFormat="1" ht="14.25" customHeight="1">
      <c r="A17" s="443" t="s">
        <v>75</v>
      </c>
      <c r="B17" s="438" t="str">
        <f>ANALÍTICO!E26</f>
        <v>INFRAESTRUTURA</v>
      </c>
      <c r="C17" s="438"/>
      <c r="D17" s="439">
        <f>ANALÍTICO!H258</f>
        <v>40216.3516</v>
      </c>
      <c r="E17" s="219"/>
      <c r="F17" s="220"/>
      <c r="G17" s="220"/>
      <c r="H17" s="221"/>
      <c r="I17" s="221"/>
      <c r="J17" s="222"/>
      <c r="K17" s="223"/>
      <c r="L17" s="221"/>
      <c r="M17" s="221"/>
      <c r="N17" s="221"/>
      <c r="O17" s="221"/>
      <c r="P17" s="222"/>
      <c r="Q17" s="223"/>
      <c r="R17" s="221"/>
      <c r="S17" s="221"/>
      <c r="T17" s="220"/>
      <c r="U17" s="220"/>
      <c r="V17" s="224"/>
      <c r="W17" s="219"/>
      <c r="X17" s="220"/>
      <c r="Y17" s="220"/>
      <c r="Z17" s="220"/>
      <c r="AA17" s="220"/>
      <c r="AB17" s="224"/>
      <c r="AC17" s="219"/>
      <c r="AD17" s="220"/>
      <c r="AE17" s="220"/>
      <c r="AF17" s="220"/>
      <c r="AG17" s="220"/>
      <c r="AH17" s="224"/>
      <c r="AI17" s="219"/>
      <c r="AJ17" s="220"/>
      <c r="AK17" s="220"/>
      <c r="AL17" s="220"/>
      <c r="AM17" s="220"/>
      <c r="AN17" s="224"/>
      <c r="AO17" s="219"/>
      <c r="AP17" s="220"/>
      <c r="AQ17" s="220"/>
      <c r="AR17" s="220"/>
      <c r="AS17" s="220"/>
      <c r="AT17" s="224"/>
      <c r="AU17" s="219"/>
      <c r="AV17" s="220"/>
      <c r="AW17" s="220"/>
      <c r="AX17" s="220"/>
      <c r="AY17" s="220"/>
      <c r="AZ17" s="224"/>
      <c r="BC17" s="212"/>
    </row>
    <row r="18" spans="1:55" ht="15.75" customHeight="1">
      <c r="A18" s="443"/>
      <c r="B18" s="438"/>
      <c r="C18" s="438"/>
      <c r="D18" s="439"/>
      <c r="E18" s="440">
        <f>(D17/12)*3</f>
        <v>10054.0879</v>
      </c>
      <c r="F18" s="440"/>
      <c r="G18" s="440"/>
      <c r="H18" s="440"/>
      <c r="I18" s="440"/>
      <c r="J18" s="440"/>
      <c r="K18" s="440">
        <f>(D17/12)*6</f>
        <v>20108.1758</v>
      </c>
      <c r="L18" s="440"/>
      <c r="M18" s="440"/>
      <c r="N18" s="440"/>
      <c r="O18" s="440"/>
      <c r="P18" s="440"/>
      <c r="Q18" s="440">
        <f>(D17/12)*3</f>
        <v>10054.0879</v>
      </c>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213">
        <f>SUM(E18:AZ18)</f>
        <v>40216.3516</v>
      </c>
      <c r="BC18" s="212"/>
    </row>
    <row r="19" spans="1:59" ht="15.75" customHeight="1">
      <c r="A19" s="443"/>
      <c r="B19" s="438"/>
      <c r="C19" s="438"/>
      <c r="D19" s="439"/>
      <c r="E19" s="441">
        <f>E18/D17</f>
        <v>0.25</v>
      </c>
      <c r="F19" s="441"/>
      <c r="G19" s="441"/>
      <c r="H19" s="441"/>
      <c r="I19" s="441"/>
      <c r="J19" s="441"/>
      <c r="K19" s="441">
        <f>K18/D17</f>
        <v>0.5</v>
      </c>
      <c r="L19" s="441"/>
      <c r="M19" s="441"/>
      <c r="N19" s="441"/>
      <c r="O19" s="441"/>
      <c r="P19" s="441"/>
      <c r="Q19" s="441">
        <f>Q18/D17</f>
        <v>0.25</v>
      </c>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213">
        <f>D17-BA18</f>
        <v>0</v>
      </c>
      <c r="BB19" s="442">
        <f>SUM(E19:AZ19)</f>
        <v>1</v>
      </c>
      <c r="BC19" s="442"/>
      <c r="BD19" s="442"/>
      <c r="BE19" s="442"/>
      <c r="BF19" s="442"/>
      <c r="BG19" s="442"/>
    </row>
    <row r="20" spans="1:52" s="212" customFormat="1" ht="14.25" customHeight="1">
      <c r="A20" s="443" t="s">
        <v>149</v>
      </c>
      <c r="B20" s="438" t="str">
        <f>ANALÍTICO!E61</f>
        <v>SUPERESTRUTURA</v>
      </c>
      <c r="C20" s="438"/>
      <c r="D20" s="439">
        <f>ANALÍTICO!H259</f>
        <v>22221.7807</v>
      </c>
      <c r="E20" s="214"/>
      <c r="F20" s="215"/>
      <c r="G20" s="215"/>
      <c r="H20" s="215"/>
      <c r="I20" s="215"/>
      <c r="J20" s="216"/>
      <c r="K20" s="214"/>
      <c r="L20" s="215"/>
      <c r="M20" s="215"/>
      <c r="N20" s="215"/>
      <c r="O20" s="215"/>
      <c r="P20" s="216"/>
      <c r="Q20" s="214"/>
      <c r="R20" s="215"/>
      <c r="S20" s="215"/>
      <c r="T20" s="217"/>
      <c r="U20" s="217"/>
      <c r="V20" s="218"/>
      <c r="W20" s="226"/>
      <c r="X20" s="217"/>
      <c r="Y20" s="217"/>
      <c r="Z20" s="215"/>
      <c r="AA20" s="215"/>
      <c r="AB20" s="216"/>
      <c r="AC20" s="214"/>
      <c r="AD20" s="215"/>
      <c r="AE20" s="215"/>
      <c r="AF20" s="215"/>
      <c r="AG20" s="215"/>
      <c r="AH20" s="216"/>
      <c r="AI20" s="214"/>
      <c r="AJ20" s="215"/>
      <c r="AK20" s="215"/>
      <c r="AL20" s="215"/>
      <c r="AM20" s="215"/>
      <c r="AN20" s="216"/>
      <c r="AO20" s="214"/>
      <c r="AP20" s="215"/>
      <c r="AQ20" s="215"/>
      <c r="AR20" s="215"/>
      <c r="AS20" s="215"/>
      <c r="AT20" s="216"/>
      <c r="AU20" s="214"/>
      <c r="AV20" s="215"/>
      <c r="AW20" s="215"/>
      <c r="AX20" s="215"/>
      <c r="AY20" s="215"/>
      <c r="AZ20" s="216"/>
    </row>
    <row r="21" spans="1:53" ht="15.75" customHeight="1">
      <c r="A21" s="443"/>
      <c r="B21" s="438"/>
      <c r="C21" s="438"/>
      <c r="D21" s="439"/>
      <c r="E21" s="440"/>
      <c r="F21" s="440"/>
      <c r="G21" s="440"/>
      <c r="H21" s="440"/>
      <c r="I21" s="440"/>
      <c r="J21" s="440"/>
      <c r="K21" s="440"/>
      <c r="L21" s="440"/>
      <c r="M21" s="440"/>
      <c r="N21" s="440"/>
      <c r="O21" s="440"/>
      <c r="P21" s="440"/>
      <c r="Q21" s="440">
        <f>(D20/6)*3</f>
        <v>11110.89035</v>
      </c>
      <c r="R21" s="440"/>
      <c r="S21" s="440"/>
      <c r="T21" s="440"/>
      <c r="U21" s="440"/>
      <c r="V21" s="440"/>
      <c r="W21" s="440">
        <f>(D20/6)*3</f>
        <v>11110.89035</v>
      </c>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213">
        <f>SUM(E21:AZ21)</f>
        <v>22221.7807</v>
      </c>
    </row>
    <row r="22" spans="1:59" ht="15.75" customHeight="1">
      <c r="A22" s="443"/>
      <c r="B22" s="438"/>
      <c r="C22" s="438"/>
      <c r="D22" s="439"/>
      <c r="E22" s="441"/>
      <c r="F22" s="441"/>
      <c r="G22" s="441"/>
      <c r="H22" s="441"/>
      <c r="I22" s="441"/>
      <c r="J22" s="441"/>
      <c r="K22" s="441"/>
      <c r="L22" s="441"/>
      <c r="M22" s="441"/>
      <c r="N22" s="441"/>
      <c r="O22" s="441"/>
      <c r="P22" s="441"/>
      <c r="Q22" s="441">
        <f>Q21/D20</f>
        <v>0.5</v>
      </c>
      <c r="R22" s="441"/>
      <c r="S22" s="441"/>
      <c r="T22" s="441"/>
      <c r="U22" s="441"/>
      <c r="V22" s="441"/>
      <c r="W22" s="441">
        <f>W21/D20</f>
        <v>0.5</v>
      </c>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213">
        <f>D20-BA21</f>
        <v>0</v>
      </c>
      <c r="BB22" s="442">
        <f>SUM(E22:AZ22)</f>
        <v>1</v>
      </c>
      <c r="BC22" s="442"/>
      <c r="BD22" s="442"/>
      <c r="BE22" s="442"/>
      <c r="BF22" s="442"/>
      <c r="BG22" s="442"/>
    </row>
    <row r="23" spans="1:52" ht="15.75" customHeight="1">
      <c r="A23" s="443" t="s">
        <v>167</v>
      </c>
      <c r="B23" s="438" t="str">
        <f>ANALÍTICO!E70</f>
        <v>ARQUITETURA</v>
      </c>
      <c r="C23" s="438"/>
      <c r="D23" s="439">
        <f>ANALÍTICO!H260</f>
        <v>125800.3201</v>
      </c>
      <c r="E23" s="214"/>
      <c r="F23" s="215"/>
      <c r="G23" s="215"/>
      <c r="H23" s="215"/>
      <c r="I23" s="215"/>
      <c r="J23" s="216"/>
      <c r="K23" s="214"/>
      <c r="L23" s="215"/>
      <c r="M23" s="215"/>
      <c r="N23" s="215"/>
      <c r="O23" s="215"/>
      <c r="P23" s="215"/>
      <c r="Q23" s="214"/>
      <c r="R23" s="215"/>
      <c r="S23" s="215"/>
      <c r="T23" s="215"/>
      <c r="U23" s="215"/>
      <c r="V23" s="215"/>
      <c r="W23" s="214"/>
      <c r="X23" s="215"/>
      <c r="Y23" s="215"/>
      <c r="Z23" s="217"/>
      <c r="AA23" s="217"/>
      <c r="AB23" s="217"/>
      <c r="AC23" s="226"/>
      <c r="AD23" s="217"/>
      <c r="AE23" s="217"/>
      <c r="AF23" s="217"/>
      <c r="AG23" s="217"/>
      <c r="AH23" s="217"/>
      <c r="AI23" s="226"/>
      <c r="AJ23" s="217"/>
      <c r="AK23" s="217"/>
      <c r="AL23" s="217"/>
      <c r="AM23" s="217"/>
      <c r="AN23" s="217"/>
      <c r="AO23" s="226"/>
      <c r="AP23" s="217"/>
      <c r="AQ23" s="217"/>
      <c r="AR23" s="217"/>
      <c r="AS23" s="217"/>
      <c r="AT23" s="217"/>
      <c r="AU23" s="226"/>
      <c r="AV23" s="217"/>
      <c r="AW23" s="217"/>
      <c r="AX23" s="217"/>
      <c r="AY23" s="217"/>
      <c r="AZ23" s="217"/>
    </row>
    <row r="24" spans="1:53" ht="15.75" customHeight="1">
      <c r="A24" s="443"/>
      <c r="B24" s="438"/>
      <c r="C24" s="438"/>
      <c r="D24" s="439"/>
      <c r="E24" s="440"/>
      <c r="F24" s="440"/>
      <c r="G24" s="440"/>
      <c r="H24" s="440"/>
      <c r="I24" s="440"/>
      <c r="J24" s="440"/>
      <c r="K24" s="440"/>
      <c r="L24" s="440"/>
      <c r="M24" s="440"/>
      <c r="N24" s="440"/>
      <c r="O24" s="440"/>
      <c r="P24" s="440"/>
      <c r="Q24" s="440"/>
      <c r="R24" s="440"/>
      <c r="S24" s="440"/>
      <c r="T24" s="440"/>
      <c r="U24" s="440"/>
      <c r="V24" s="440"/>
      <c r="W24" s="440">
        <f>(D23/27)*3</f>
        <v>13977.813344444443</v>
      </c>
      <c r="X24" s="440"/>
      <c r="Y24" s="440"/>
      <c r="Z24" s="440"/>
      <c r="AA24" s="440"/>
      <c r="AB24" s="440"/>
      <c r="AC24" s="440">
        <f>(D23/27)*6</f>
        <v>27955.626688888886</v>
      </c>
      <c r="AD24" s="440"/>
      <c r="AE24" s="440"/>
      <c r="AF24" s="440"/>
      <c r="AG24" s="440"/>
      <c r="AH24" s="440"/>
      <c r="AI24" s="440">
        <f>(D23/27)*6</f>
        <v>27955.626688888886</v>
      </c>
      <c r="AJ24" s="440"/>
      <c r="AK24" s="440"/>
      <c r="AL24" s="440"/>
      <c r="AM24" s="440"/>
      <c r="AN24" s="440"/>
      <c r="AO24" s="440">
        <f>(D23/27)*6</f>
        <v>27955.626688888886</v>
      </c>
      <c r="AP24" s="440"/>
      <c r="AQ24" s="440"/>
      <c r="AR24" s="440"/>
      <c r="AS24" s="440"/>
      <c r="AT24" s="440"/>
      <c r="AU24" s="440">
        <f>(D23/27)*6</f>
        <v>27955.626688888886</v>
      </c>
      <c r="AV24" s="440"/>
      <c r="AW24" s="440"/>
      <c r="AX24" s="440"/>
      <c r="AY24" s="440"/>
      <c r="AZ24" s="440"/>
      <c r="BA24" s="213">
        <f>SUM(E24:AZ24)</f>
        <v>125800.32009999998</v>
      </c>
    </row>
    <row r="25" spans="1:59" ht="15.75" customHeight="1">
      <c r="A25" s="443"/>
      <c r="B25" s="438"/>
      <c r="C25" s="438"/>
      <c r="D25" s="439"/>
      <c r="E25" s="441"/>
      <c r="F25" s="441"/>
      <c r="G25" s="441"/>
      <c r="H25" s="441"/>
      <c r="I25" s="441"/>
      <c r="J25" s="441"/>
      <c r="K25" s="441"/>
      <c r="L25" s="441"/>
      <c r="M25" s="441"/>
      <c r="N25" s="441"/>
      <c r="O25" s="441"/>
      <c r="P25" s="441"/>
      <c r="Q25" s="441"/>
      <c r="R25" s="441"/>
      <c r="S25" s="441"/>
      <c r="T25" s="441"/>
      <c r="U25" s="441"/>
      <c r="V25" s="441"/>
      <c r="W25" s="441">
        <f>W24/D23</f>
        <v>0.1111111111111111</v>
      </c>
      <c r="X25" s="441"/>
      <c r="Y25" s="441"/>
      <c r="Z25" s="441"/>
      <c r="AA25" s="441"/>
      <c r="AB25" s="441"/>
      <c r="AC25" s="441">
        <f>AC24/D23</f>
        <v>0.2222222222222222</v>
      </c>
      <c r="AD25" s="441"/>
      <c r="AE25" s="441"/>
      <c r="AF25" s="441"/>
      <c r="AG25" s="441"/>
      <c r="AH25" s="441"/>
      <c r="AI25" s="441">
        <f>AI24/D23</f>
        <v>0.2222222222222222</v>
      </c>
      <c r="AJ25" s="441"/>
      <c r="AK25" s="441"/>
      <c r="AL25" s="441"/>
      <c r="AM25" s="441"/>
      <c r="AN25" s="441"/>
      <c r="AO25" s="441">
        <f>AO24/D23</f>
        <v>0.2222222222222222</v>
      </c>
      <c r="AP25" s="441"/>
      <c r="AQ25" s="441"/>
      <c r="AR25" s="441"/>
      <c r="AS25" s="441"/>
      <c r="AT25" s="441"/>
      <c r="AU25" s="441">
        <f>AU24/D23</f>
        <v>0.2222222222222222</v>
      </c>
      <c r="AV25" s="441"/>
      <c r="AW25" s="441"/>
      <c r="AX25" s="441"/>
      <c r="AY25" s="441"/>
      <c r="AZ25" s="441"/>
      <c r="BA25" s="213">
        <f>D23-BA24</f>
        <v>0</v>
      </c>
      <c r="BB25" s="442">
        <f>SUM(E25:AZ25)</f>
        <v>1</v>
      </c>
      <c r="BC25" s="442"/>
      <c r="BD25" s="442"/>
      <c r="BE25" s="442"/>
      <c r="BF25" s="442"/>
      <c r="BG25" s="442"/>
    </row>
    <row r="26" spans="1:52" ht="15.75" customHeight="1">
      <c r="A26" s="443" t="s">
        <v>387</v>
      </c>
      <c r="B26" s="438" t="str">
        <f>ANALÍTICO!E155</f>
        <v>INSTALAÇÕES PREDIAIS</v>
      </c>
      <c r="C26" s="438"/>
      <c r="D26" s="439">
        <f>ANALÍTICO!H261</f>
        <v>56377.91</v>
      </c>
      <c r="E26" s="214"/>
      <c r="F26" s="215"/>
      <c r="G26" s="215"/>
      <c r="H26" s="215"/>
      <c r="I26" s="215"/>
      <c r="J26" s="216"/>
      <c r="K26" s="214"/>
      <c r="L26" s="215"/>
      <c r="M26" s="215"/>
      <c r="N26" s="215"/>
      <c r="O26" s="215"/>
      <c r="P26" s="215"/>
      <c r="Q26" s="214"/>
      <c r="R26" s="215"/>
      <c r="S26" s="215"/>
      <c r="T26" s="215"/>
      <c r="U26" s="215"/>
      <c r="V26" s="215"/>
      <c r="W26" s="214"/>
      <c r="X26" s="215"/>
      <c r="Y26" s="215"/>
      <c r="Z26" s="215"/>
      <c r="AA26" s="215"/>
      <c r="AB26" s="215"/>
      <c r="AC26" s="214"/>
      <c r="AD26" s="215"/>
      <c r="AE26" s="217"/>
      <c r="AF26" s="217"/>
      <c r="AG26" s="217"/>
      <c r="AH26" s="217"/>
      <c r="AI26" s="226"/>
      <c r="AJ26" s="217"/>
      <c r="AK26" s="217"/>
      <c r="AL26" s="217"/>
      <c r="AM26" s="217"/>
      <c r="AN26" s="217"/>
      <c r="AO26" s="226"/>
      <c r="AP26" s="217"/>
      <c r="AQ26" s="217"/>
      <c r="AR26" s="217"/>
      <c r="AS26" s="217"/>
      <c r="AT26" s="217"/>
      <c r="AU26" s="226"/>
      <c r="AV26" s="217"/>
      <c r="AW26" s="217"/>
      <c r="AX26" s="217"/>
      <c r="AY26" s="217"/>
      <c r="AZ26" s="217"/>
    </row>
    <row r="27" spans="1:53" ht="15.75" customHeight="1">
      <c r="A27" s="443"/>
      <c r="B27" s="438"/>
      <c r="C27" s="438"/>
      <c r="D27" s="439"/>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f>(D26/22)*4</f>
        <v>10250.52909090909</v>
      </c>
      <c r="AD27" s="440"/>
      <c r="AE27" s="440"/>
      <c r="AF27" s="440"/>
      <c r="AG27" s="440"/>
      <c r="AH27" s="440"/>
      <c r="AI27" s="440">
        <f>(D26/22)*6</f>
        <v>15375.793636363636</v>
      </c>
      <c r="AJ27" s="440"/>
      <c r="AK27" s="440"/>
      <c r="AL27" s="440"/>
      <c r="AM27" s="440"/>
      <c r="AN27" s="440"/>
      <c r="AO27" s="440">
        <f>(D26/22)*6</f>
        <v>15375.793636363636</v>
      </c>
      <c r="AP27" s="440"/>
      <c r="AQ27" s="440"/>
      <c r="AR27" s="440"/>
      <c r="AS27" s="440"/>
      <c r="AT27" s="440"/>
      <c r="AU27" s="440">
        <f>(D26/22)*6</f>
        <v>15375.793636363636</v>
      </c>
      <c r="AV27" s="440"/>
      <c r="AW27" s="440"/>
      <c r="AX27" s="440"/>
      <c r="AY27" s="440"/>
      <c r="AZ27" s="440"/>
      <c r="BA27" s="213">
        <f>SUM(E27:AZ27)</f>
        <v>56377.91</v>
      </c>
    </row>
    <row r="28" spans="1:59" ht="15.75" customHeight="1">
      <c r="A28" s="443"/>
      <c r="B28" s="438"/>
      <c r="C28" s="438"/>
      <c r="D28" s="439"/>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f>AC27/D26</f>
        <v>0.1818181818181818</v>
      </c>
      <c r="AD28" s="441"/>
      <c r="AE28" s="441"/>
      <c r="AF28" s="441"/>
      <c r="AG28" s="441"/>
      <c r="AH28" s="441"/>
      <c r="AI28" s="441">
        <f>AI27/D26</f>
        <v>0.2727272727272727</v>
      </c>
      <c r="AJ28" s="441"/>
      <c r="AK28" s="441"/>
      <c r="AL28" s="441"/>
      <c r="AM28" s="441"/>
      <c r="AN28" s="441"/>
      <c r="AO28" s="441">
        <f>AO27/D26</f>
        <v>0.2727272727272727</v>
      </c>
      <c r="AP28" s="441"/>
      <c r="AQ28" s="441"/>
      <c r="AR28" s="441"/>
      <c r="AS28" s="441"/>
      <c r="AT28" s="441"/>
      <c r="AU28" s="441">
        <f>AU27/D26</f>
        <v>0.2727272727272727</v>
      </c>
      <c r="AV28" s="441"/>
      <c r="AW28" s="441"/>
      <c r="AX28" s="441"/>
      <c r="AY28" s="441"/>
      <c r="AZ28" s="441"/>
      <c r="BA28" s="213">
        <f>D26-BA27</f>
        <v>0</v>
      </c>
      <c r="BB28" s="442">
        <f>SUM(E28:AZ28)</f>
        <v>0.9999999999999999</v>
      </c>
      <c r="BC28" s="442"/>
      <c r="BD28" s="442"/>
      <c r="BE28" s="442"/>
      <c r="BF28" s="442"/>
      <c r="BG28" s="442"/>
    </row>
    <row r="29" spans="1:232" s="227" customFormat="1" ht="15.75" customHeight="1">
      <c r="A29" s="444" t="s">
        <v>643</v>
      </c>
      <c r="B29" s="444"/>
      <c r="C29" s="444"/>
      <c r="D29" s="445">
        <f>ANALÍTICO!H263</f>
        <v>263446.13960000005</v>
      </c>
      <c r="E29" s="446">
        <f>E12+E18+E21+E24+E27</f>
        <v>23711.1251</v>
      </c>
      <c r="F29" s="446"/>
      <c r="G29" s="446"/>
      <c r="H29" s="446"/>
      <c r="I29" s="446"/>
      <c r="J29" s="446"/>
      <c r="K29" s="446">
        <f>K12+K15+K18+K21+K24+K27</f>
        <v>20108.1758</v>
      </c>
      <c r="L29" s="446"/>
      <c r="M29" s="446"/>
      <c r="N29" s="446"/>
      <c r="O29" s="446"/>
      <c r="P29" s="446"/>
      <c r="Q29" s="446">
        <f>Q12+Q15+Q18+Q21+Q24+Q27</f>
        <v>21164.97825</v>
      </c>
      <c r="R29" s="446"/>
      <c r="S29" s="446"/>
      <c r="T29" s="446"/>
      <c r="U29" s="446"/>
      <c r="V29" s="446"/>
      <c r="W29" s="446">
        <f>W12+W15+W18+W21+W24+W27</f>
        <v>25088.70369444444</v>
      </c>
      <c r="X29" s="446"/>
      <c r="Y29" s="446"/>
      <c r="Z29" s="446"/>
      <c r="AA29" s="446"/>
      <c r="AB29" s="446"/>
      <c r="AC29" s="446">
        <f>AC12+AC15+AC18+AC21+AC24+AC27</f>
        <v>38206.15577979798</v>
      </c>
      <c r="AD29" s="446"/>
      <c r="AE29" s="446"/>
      <c r="AF29" s="446"/>
      <c r="AG29" s="446"/>
      <c r="AH29" s="446"/>
      <c r="AI29" s="446">
        <f>AI12+AI15+AI18+AI21+AI24+AI27</f>
        <v>43331.42032525252</v>
      </c>
      <c r="AJ29" s="446"/>
      <c r="AK29" s="446"/>
      <c r="AL29" s="446"/>
      <c r="AM29" s="446"/>
      <c r="AN29" s="446"/>
      <c r="AO29" s="446">
        <f>AO12+AO15+AO18+AO21+AO24+AO27</f>
        <v>43331.42032525252</v>
      </c>
      <c r="AP29" s="446"/>
      <c r="AQ29" s="446"/>
      <c r="AR29" s="446"/>
      <c r="AS29" s="446"/>
      <c r="AT29" s="446"/>
      <c r="AU29" s="446">
        <f>AU12+AU15+AU18+AU21+AU24+AU27</f>
        <v>48504.160325252524</v>
      </c>
      <c r="AV29" s="446"/>
      <c r="AW29" s="446"/>
      <c r="AX29" s="446"/>
      <c r="AY29" s="446"/>
      <c r="AZ29" s="446"/>
      <c r="BC29" s="201"/>
      <c r="HC29" s="201"/>
      <c r="HD29" s="201"/>
      <c r="HE29" s="201"/>
      <c r="HF29" s="201"/>
      <c r="HG29" s="201"/>
      <c r="HH29" s="201"/>
      <c r="HI29" s="201"/>
      <c r="HJ29" s="201"/>
      <c r="HK29" s="201"/>
      <c r="HL29" s="201"/>
      <c r="HM29" s="201"/>
      <c r="HN29" s="201"/>
      <c r="HO29" s="201"/>
      <c r="HP29" s="201"/>
      <c r="HQ29" s="201"/>
      <c r="HR29" s="201"/>
      <c r="HS29" s="201"/>
      <c r="HT29" s="201"/>
      <c r="HU29" s="201"/>
      <c r="HV29" s="201"/>
      <c r="HW29" s="201"/>
      <c r="HX29" s="201"/>
    </row>
    <row r="30" spans="1:232" s="227" customFormat="1" ht="15.75" customHeight="1">
      <c r="A30" s="444"/>
      <c r="B30" s="444"/>
      <c r="C30" s="444"/>
      <c r="D30" s="445"/>
      <c r="E30" s="446">
        <f>E29</f>
        <v>23711.1251</v>
      </c>
      <c r="F30" s="446"/>
      <c r="G30" s="446"/>
      <c r="H30" s="446"/>
      <c r="I30" s="446"/>
      <c r="J30" s="446"/>
      <c r="K30" s="446">
        <f>E30+K29</f>
        <v>43819.3009</v>
      </c>
      <c r="L30" s="446"/>
      <c r="M30" s="446"/>
      <c r="N30" s="446"/>
      <c r="O30" s="446"/>
      <c r="P30" s="446"/>
      <c r="Q30" s="446">
        <f>K30+Q29</f>
        <v>64984.27915</v>
      </c>
      <c r="R30" s="446"/>
      <c r="S30" s="446"/>
      <c r="T30" s="446"/>
      <c r="U30" s="446"/>
      <c r="V30" s="446"/>
      <c r="W30" s="446">
        <f>Q30+W29</f>
        <v>90072.98284444444</v>
      </c>
      <c r="X30" s="446"/>
      <c r="Y30" s="446"/>
      <c r="Z30" s="446"/>
      <c r="AA30" s="446"/>
      <c r="AB30" s="446"/>
      <c r="AC30" s="446">
        <f>W30+AC29</f>
        <v>128279.13862424242</v>
      </c>
      <c r="AD30" s="446"/>
      <c r="AE30" s="446"/>
      <c r="AF30" s="446"/>
      <c r="AG30" s="446"/>
      <c r="AH30" s="446"/>
      <c r="AI30" s="446">
        <f>AC30+AI29</f>
        <v>171610.55894949494</v>
      </c>
      <c r="AJ30" s="446"/>
      <c r="AK30" s="446"/>
      <c r="AL30" s="446"/>
      <c r="AM30" s="446"/>
      <c r="AN30" s="446"/>
      <c r="AO30" s="446">
        <f>AI30+AO29</f>
        <v>214941.97927474746</v>
      </c>
      <c r="AP30" s="446"/>
      <c r="AQ30" s="446"/>
      <c r="AR30" s="446"/>
      <c r="AS30" s="446"/>
      <c r="AT30" s="446"/>
      <c r="AU30" s="446">
        <f>AO30+AU29</f>
        <v>263446.1396</v>
      </c>
      <c r="AV30" s="446"/>
      <c r="AW30" s="446"/>
      <c r="AX30" s="446"/>
      <c r="AY30" s="446"/>
      <c r="AZ30" s="446"/>
      <c r="HC30"/>
      <c r="HD30"/>
      <c r="HE30"/>
      <c r="HF30"/>
      <c r="HG30"/>
      <c r="HH30"/>
      <c r="HI30"/>
      <c r="HJ30"/>
      <c r="HK30"/>
      <c r="HL30"/>
      <c r="HM30"/>
      <c r="HN30"/>
      <c r="HO30"/>
      <c r="HP30"/>
      <c r="HQ30"/>
      <c r="HR30"/>
      <c r="HS30"/>
      <c r="HT30"/>
      <c r="HU30"/>
      <c r="HV30"/>
      <c r="HW30"/>
      <c r="HX30"/>
    </row>
    <row r="31" spans="1:52" s="230" customFormat="1" ht="11.25" customHeight="1">
      <c r="A31" s="228"/>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row>
    <row r="32" spans="1:232" s="227" customFormat="1" ht="15.75" customHeight="1">
      <c r="A32" s="444" t="s">
        <v>644</v>
      </c>
      <c r="B32" s="444"/>
      <c r="C32" s="444"/>
      <c r="D32" s="445">
        <f>ANALÍTICO!I237</f>
        <v>329307.6745000001</v>
      </c>
      <c r="E32" s="446">
        <f>E30*ANALÍTICO!H235</f>
        <v>5927.781275</v>
      </c>
      <c r="F32" s="446"/>
      <c r="G32" s="446"/>
      <c r="H32" s="446"/>
      <c r="I32" s="446"/>
      <c r="J32" s="446"/>
      <c r="K32" s="446">
        <f>K30*ANALÍTICO!H235</f>
        <v>10954.825225</v>
      </c>
      <c r="L32" s="446"/>
      <c r="M32" s="446"/>
      <c r="N32" s="446"/>
      <c r="O32" s="446"/>
      <c r="P32" s="446"/>
      <c r="Q32" s="446">
        <f>Q30*ANALÍTICO!H235</f>
        <v>16246.0697875</v>
      </c>
      <c r="R32" s="446"/>
      <c r="S32" s="446"/>
      <c r="T32" s="446"/>
      <c r="U32" s="446"/>
      <c r="V32" s="446"/>
      <c r="W32" s="446">
        <f>W30*ANALÍTICO!H235</f>
        <v>22518.24571111111</v>
      </c>
      <c r="X32" s="446"/>
      <c r="Y32" s="446"/>
      <c r="Z32" s="446"/>
      <c r="AA32" s="446"/>
      <c r="AB32" s="446"/>
      <c r="AC32" s="446">
        <f>AC30*ANALÍTICO!H235</f>
        <v>32069.784656060605</v>
      </c>
      <c r="AD32" s="446"/>
      <c r="AE32" s="446"/>
      <c r="AF32" s="446"/>
      <c r="AG32" s="446"/>
      <c r="AH32" s="446"/>
      <c r="AI32" s="446">
        <f>AI30*ANALÍTICO!H235</f>
        <v>42902.639737373735</v>
      </c>
      <c r="AJ32" s="446"/>
      <c r="AK32" s="446"/>
      <c r="AL32" s="446"/>
      <c r="AM32" s="446"/>
      <c r="AN32" s="446"/>
      <c r="AO32" s="446">
        <f>AO30*ANALÍTICO!H235</f>
        <v>53735.494818686864</v>
      </c>
      <c r="AP32" s="446"/>
      <c r="AQ32" s="446"/>
      <c r="AR32" s="446"/>
      <c r="AS32" s="446"/>
      <c r="AT32" s="446"/>
      <c r="AU32" s="446">
        <f>AU30*ANALÍTICO!H235</f>
        <v>65861.5349</v>
      </c>
      <c r="AV32" s="446"/>
      <c r="AW32" s="446"/>
      <c r="AX32" s="446"/>
      <c r="AY32" s="446"/>
      <c r="AZ32" s="446"/>
      <c r="BC32" s="201"/>
      <c r="HC32" s="201"/>
      <c r="HD32" s="201"/>
      <c r="HE32" s="201"/>
      <c r="HF32" s="201"/>
      <c r="HG32" s="201"/>
      <c r="HH32" s="201"/>
      <c r="HI32" s="201"/>
      <c r="HJ32" s="201"/>
      <c r="HK32" s="201"/>
      <c r="HL32" s="201"/>
      <c r="HM32" s="201"/>
      <c r="HN32" s="201"/>
      <c r="HO32" s="201"/>
      <c r="HP32" s="201"/>
      <c r="HQ32" s="201"/>
      <c r="HR32" s="201"/>
      <c r="HS32" s="201"/>
      <c r="HT32" s="201"/>
      <c r="HU32" s="201"/>
      <c r="HV32" s="201"/>
      <c r="HW32" s="201"/>
      <c r="HX32" s="201"/>
    </row>
    <row r="33" spans="1:232" s="227" customFormat="1" ht="15.75" customHeight="1">
      <c r="A33" s="444"/>
      <c r="B33" s="444"/>
      <c r="C33" s="444"/>
      <c r="D33" s="445"/>
      <c r="E33" s="446">
        <f>E30+E32</f>
        <v>29638.906375000002</v>
      </c>
      <c r="F33" s="446"/>
      <c r="G33" s="446"/>
      <c r="H33" s="446"/>
      <c r="I33" s="446"/>
      <c r="J33" s="446"/>
      <c r="K33" s="446">
        <f>K30+K32</f>
        <v>54774.126125</v>
      </c>
      <c r="L33" s="446"/>
      <c r="M33" s="446"/>
      <c r="N33" s="446"/>
      <c r="O33" s="446"/>
      <c r="P33" s="446"/>
      <c r="Q33" s="446">
        <f>Q30+Q32</f>
        <v>81230.3489375</v>
      </c>
      <c r="R33" s="446"/>
      <c r="S33" s="446"/>
      <c r="T33" s="446"/>
      <c r="U33" s="446"/>
      <c r="V33" s="446"/>
      <c r="W33" s="446">
        <f>W30+W32</f>
        <v>112591.22855555556</v>
      </c>
      <c r="X33" s="446"/>
      <c r="Y33" s="446"/>
      <c r="Z33" s="446"/>
      <c r="AA33" s="446"/>
      <c r="AB33" s="446"/>
      <c r="AC33" s="446">
        <f>AC30+AC32</f>
        <v>160348.92328030302</v>
      </c>
      <c r="AD33" s="446"/>
      <c r="AE33" s="446"/>
      <c r="AF33" s="446"/>
      <c r="AG33" s="446"/>
      <c r="AH33" s="446"/>
      <c r="AI33" s="446">
        <f>AI30+AI32</f>
        <v>214513.19868686868</v>
      </c>
      <c r="AJ33" s="446"/>
      <c r="AK33" s="446"/>
      <c r="AL33" s="446"/>
      <c r="AM33" s="446"/>
      <c r="AN33" s="446"/>
      <c r="AO33" s="446">
        <f>AO30+AO32</f>
        <v>268677.47409343434</v>
      </c>
      <c r="AP33" s="446"/>
      <c r="AQ33" s="446"/>
      <c r="AR33" s="446"/>
      <c r="AS33" s="446"/>
      <c r="AT33" s="446"/>
      <c r="AU33" s="446">
        <f>AU30+AU32</f>
        <v>329307.67449999996</v>
      </c>
      <c r="AV33" s="446"/>
      <c r="AW33" s="446"/>
      <c r="AX33" s="446"/>
      <c r="AY33" s="446"/>
      <c r="AZ33" s="446"/>
      <c r="HC33"/>
      <c r="HD33"/>
      <c r="HE33"/>
      <c r="HF33"/>
      <c r="HG33"/>
      <c r="HH33"/>
      <c r="HI33"/>
      <c r="HJ33"/>
      <c r="HK33"/>
      <c r="HL33"/>
      <c r="HM33"/>
      <c r="HN33"/>
      <c r="HO33"/>
      <c r="HP33"/>
      <c r="HQ33"/>
      <c r="HR33"/>
      <c r="HS33"/>
      <c r="HT33"/>
      <c r="HU33"/>
      <c r="HV33"/>
      <c r="HW33"/>
      <c r="HX33"/>
    </row>
    <row r="34" ht="11.25" customHeight="1"/>
    <row r="35" ht="11.25" customHeight="1"/>
    <row r="36" ht="11.25" customHeight="1"/>
    <row r="37" ht="11.25" customHeight="1"/>
    <row r="65534" ht="12.75" customHeight="1"/>
    <row r="65535" ht="12.75" customHeight="1"/>
    <row r="65536" ht="12.75" customHeight="1"/>
  </sheetData>
  <sheetProtection selectLockedCells="1" selectUnlockedCells="1"/>
  <mergeCells count="175">
    <mergeCell ref="AC33:AH33"/>
    <mergeCell ref="AI33:AN33"/>
    <mergeCell ref="AO33:AT33"/>
    <mergeCell ref="AU33:AZ33"/>
    <mergeCell ref="AC32:AH32"/>
    <mergeCell ref="AI32:AN32"/>
    <mergeCell ref="AO32:AT32"/>
    <mergeCell ref="AU32:AZ32"/>
    <mergeCell ref="A32:C33"/>
    <mergeCell ref="D32:D33"/>
    <mergeCell ref="E32:J32"/>
    <mergeCell ref="K32:P32"/>
    <mergeCell ref="Q32:V32"/>
    <mergeCell ref="W32:AB32"/>
    <mergeCell ref="E33:J33"/>
    <mergeCell ref="K33:P33"/>
    <mergeCell ref="Q33:V33"/>
    <mergeCell ref="W33:AB33"/>
    <mergeCell ref="AU29:AZ29"/>
    <mergeCell ref="E30:J30"/>
    <mergeCell ref="K30:P30"/>
    <mergeCell ref="Q30:V30"/>
    <mergeCell ref="W30:AB30"/>
    <mergeCell ref="AC30:AH30"/>
    <mergeCell ref="AI30:AN30"/>
    <mergeCell ref="AO30:AT30"/>
    <mergeCell ref="AU30:AZ30"/>
    <mergeCell ref="BB28:BG28"/>
    <mergeCell ref="A29:C30"/>
    <mergeCell ref="D29:D30"/>
    <mergeCell ref="E29:J29"/>
    <mergeCell ref="K29:P29"/>
    <mergeCell ref="Q29:V29"/>
    <mergeCell ref="W29:AB29"/>
    <mergeCell ref="AC29:AH29"/>
    <mergeCell ref="AI29:AN29"/>
    <mergeCell ref="AO29:AT29"/>
    <mergeCell ref="AO27:AT27"/>
    <mergeCell ref="AU27:AZ27"/>
    <mergeCell ref="E28:J28"/>
    <mergeCell ref="K28:P28"/>
    <mergeCell ref="Q28:V28"/>
    <mergeCell ref="W28:AB28"/>
    <mergeCell ref="AC28:AH28"/>
    <mergeCell ref="AI28:AN28"/>
    <mergeCell ref="AO28:AT28"/>
    <mergeCell ref="AU28:AZ28"/>
    <mergeCell ref="BB25:BG25"/>
    <mergeCell ref="A26:A28"/>
    <mergeCell ref="B26:C28"/>
    <mergeCell ref="D26:D28"/>
    <mergeCell ref="E27:J27"/>
    <mergeCell ref="K27:P27"/>
    <mergeCell ref="Q27:V27"/>
    <mergeCell ref="W27:AB27"/>
    <mergeCell ref="AC27:AH27"/>
    <mergeCell ref="AI27:AN27"/>
    <mergeCell ref="AO24:AT24"/>
    <mergeCell ref="AU24:AZ24"/>
    <mergeCell ref="E25:J25"/>
    <mergeCell ref="K25:P25"/>
    <mergeCell ref="Q25:V25"/>
    <mergeCell ref="W25:AB25"/>
    <mergeCell ref="AC25:AH25"/>
    <mergeCell ref="AI25:AN25"/>
    <mergeCell ref="AO25:AT25"/>
    <mergeCell ref="AU25:AZ25"/>
    <mergeCell ref="BB22:BG22"/>
    <mergeCell ref="A23:A25"/>
    <mergeCell ref="B23:C25"/>
    <mergeCell ref="D23:D25"/>
    <mergeCell ref="E24:J24"/>
    <mergeCell ref="K24:P24"/>
    <mergeCell ref="Q24:V24"/>
    <mergeCell ref="W24:AB24"/>
    <mergeCell ref="AC24:AH24"/>
    <mergeCell ref="AI24:AN24"/>
    <mergeCell ref="AO21:AT21"/>
    <mergeCell ref="AU21:AZ21"/>
    <mergeCell ref="E22:J22"/>
    <mergeCell ref="K22:P22"/>
    <mergeCell ref="Q22:V22"/>
    <mergeCell ref="W22:AB22"/>
    <mergeCell ref="AC22:AH22"/>
    <mergeCell ref="AI22:AN22"/>
    <mergeCell ref="AO22:AT22"/>
    <mergeCell ref="AU22:AZ22"/>
    <mergeCell ref="BB19:BG19"/>
    <mergeCell ref="A20:A22"/>
    <mergeCell ref="B20:C22"/>
    <mergeCell ref="D20:D22"/>
    <mergeCell ref="E21:J21"/>
    <mergeCell ref="K21:P21"/>
    <mergeCell ref="Q21:V21"/>
    <mergeCell ref="W21:AB21"/>
    <mergeCell ref="AC21:AH21"/>
    <mergeCell ref="AI21:AN21"/>
    <mergeCell ref="AO18:AT18"/>
    <mergeCell ref="AU18:AZ18"/>
    <mergeCell ref="E19:J19"/>
    <mergeCell ref="K19:P19"/>
    <mergeCell ref="Q19:V19"/>
    <mergeCell ref="W19:AB19"/>
    <mergeCell ref="AC19:AH19"/>
    <mergeCell ref="AI19:AN19"/>
    <mergeCell ref="AO19:AT19"/>
    <mergeCell ref="AU19:AZ19"/>
    <mergeCell ref="BB16:BG16"/>
    <mergeCell ref="A17:A19"/>
    <mergeCell ref="B17:C19"/>
    <mergeCell ref="D17:D19"/>
    <mergeCell ref="E18:J18"/>
    <mergeCell ref="K18:P18"/>
    <mergeCell ref="Q18:V18"/>
    <mergeCell ref="W18:AB18"/>
    <mergeCell ref="AC18:AH18"/>
    <mergeCell ref="AI18:AN18"/>
    <mergeCell ref="AO15:AT15"/>
    <mergeCell ref="AU15:AZ15"/>
    <mergeCell ref="E16:J16"/>
    <mergeCell ref="K16:P16"/>
    <mergeCell ref="Q16:V16"/>
    <mergeCell ref="W16:AB16"/>
    <mergeCell ref="AC16:AH16"/>
    <mergeCell ref="AI16:AN16"/>
    <mergeCell ref="AO16:AT16"/>
    <mergeCell ref="AU16:AZ16"/>
    <mergeCell ref="BB13:BG13"/>
    <mergeCell ref="A14:A16"/>
    <mergeCell ref="B14:C16"/>
    <mergeCell ref="D14:D16"/>
    <mergeCell ref="E15:J15"/>
    <mergeCell ref="K15:P15"/>
    <mergeCell ref="Q15:V15"/>
    <mergeCell ref="W15:AB15"/>
    <mergeCell ref="AC15:AH15"/>
    <mergeCell ref="AI15:AN15"/>
    <mergeCell ref="AO12:AT12"/>
    <mergeCell ref="AU12:AZ12"/>
    <mergeCell ref="E13:J13"/>
    <mergeCell ref="K13:P13"/>
    <mergeCell ref="Q13:V13"/>
    <mergeCell ref="W13:AB13"/>
    <mergeCell ref="AC13:AH13"/>
    <mergeCell ref="AI13:AN13"/>
    <mergeCell ref="AO13:AT13"/>
    <mergeCell ref="AU13:AZ13"/>
    <mergeCell ref="AU8:AZ8"/>
    <mergeCell ref="A11:A13"/>
    <mergeCell ref="B11:C13"/>
    <mergeCell ref="D11:D13"/>
    <mergeCell ref="E12:J12"/>
    <mergeCell ref="K12:P12"/>
    <mergeCell ref="Q12:V12"/>
    <mergeCell ref="W12:AB12"/>
    <mergeCell ref="AC12:AH12"/>
    <mergeCell ref="AI12:AN12"/>
    <mergeCell ref="K8:P8"/>
    <mergeCell ref="Q8:V8"/>
    <mergeCell ref="W8:AB8"/>
    <mergeCell ref="AC8:AH8"/>
    <mergeCell ref="AI8:AN8"/>
    <mergeCell ref="AO8:AT8"/>
    <mergeCell ref="B6:H6"/>
    <mergeCell ref="B7:H7"/>
    <mergeCell ref="A8:A9"/>
    <mergeCell ref="B8:C9"/>
    <mergeCell ref="D8:D9"/>
    <mergeCell ref="E8:J8"/>
    <mergeCell ref="A1:AM4"/>
    <mergeCell ref="AN1:AZ1"/>
    <mergeCell ref="AN2:AZ2"/>
    <mergeCell ref="AN3:AZ3"/>
    <mergeCell ref="AN4:AZ4"/>
    <mergeCell ref="B5:H5"/>
  </mergeCells>
  <conditionalFormatting sqref="K14">
    <cfRule type="expression" priority="1" dxfId="1504" stopIfTrue="1">
      <formula>NA()</formula>
    </cfRule>
  </conditionalFormatting>
  <conditionalFormatting sqref="L11:P11">
    <cfRule type="expression" priority="2" dxfId="1504" stopIfTrue="1">
      <formula>NA()</formula>
    </cfRule>
  </conditionalFormatting>
  <conditionalFormatting sqref="L20:P20">
    <cfRule type="expression" priority="3" dxfId="1504" stopIfTrue="1">
      <formula>NA()</formula>
    </cfRule>
  </conditionalFormatting>
  <conditionalFormatting sqref="K23">
    <cfRule type="expression" priority="4" dxfId="1504" stopIfTrue="1">
      <formula>NA()</formula>
    </cfRule>
  </conditionalFormatting>
  <conditionalFormatting sqref="K11">
    <cfRule type="expression" priority="5" dxfId="1504" stopIfTrue="1">
      <formula>NA()</formula>
    </cfRule>
  </conditionalFormatting>
  <conditionalFormatting sqref="N26:P26">
    <cfRule type="expression" priority="6" dxfId="1504" stopIfTrue="1">
      <formula>NA()</formula>
    </cfRule>
  </conditionalFormatting>
  <conditionalFormatting sqref="K17">
    <cfRule type="expression" priority="7" dxfId="1504" stopIfTrue="1">
      <formula>NA()</formula>
    </cfRule>
  </conditionalFormatting>
  <conditionalFormatting sqref="L17:P17">
    <cfRule type="expression" priority="8" dxfId="1504" stopIfTrue="1">
      <formula>NA()</formula>
    </cfRule>
  </conditionalFormatting>
  <conditionalFormatting sqref="K20">
    <cfRule type="expression" priority="9" dxfId="1504" stopIfTrue="1">
      <formula>NA()</formula>
    </cfRule>
  </conditionalFormatting>
  <conditionalFormatting sqref="L26:M26">
    <cfRule type="expression" priority="10" dxfId="1504" stopIfTrue="1">
      <formula>NA()</formula>
    </cfRule>
  </conditionalFormatting>
  <conditionalFormatting sqref="L23:M23">
    <cfRule type="expression" priority="11" dxfId="1504" stopIfTrue="1">
      <formula>NA()</formula>
    </cfRule>
  </conditionalFormatting>
  <conditionalFormatting sqref="N23:P23">
    <cfRule type="expression" priority="12" dxfId="1504" stopIfTrue="1">
      <formula>NA()</formula>
    </cfRule>
  </conditionalFormatting>
  <conditionalFormatting sqref="K26">
    <cfRule type="expression" priority="13" dxfId="1504" stopIfTrue="1">
      <formula>NA()</formula>
    </cfRule>
  </conditionalFormatting>
  <conditionalFormatting sqref="E14">
    <cfRule type="expression" priority="14" dxfId="1504" stopIfTrue="1">
      <formula>NA()</formula>
    </cfRule>
  </conditionalFormatting>
  <conditionalFormatting sqref="F14:J14">
    <cfRule type="expression" priority="15" dxfId="1504" stopIfTrue="1">
      <formula>NA()</formula>
    </cfRule>
  </conditionalFormatting>
  <conditionalFormatting sqref="E17">
    <cfRule type="expression" priority="16" dxfId="1504" stopIfTrue="1">
      <formula>NA()</formula>
    </cfRule>
  </conditionalFormatting>
  <conditionalFormatting sqref="E26">
    <cfRule type="expression" priority="17" dxfId="1504" stopIfTrue="1">
      <formula>NA()</formula>
    </cfRule>
  </conditionalFormatting>
  <conditionalFormatting sqref="F26:J26">
    <cfRule type="expression" priority="18" dxfId="1504" stopIfTrue="1">
      <formula>NA()</formula>
    </cfRule>
  </conditionalFormatting>
  <conditionalFormatting sqref="J17">
    <cfRule type="expression" priority="19" dxfId="1504" stopIfTrue="1">
      <formula>NA()</formula>
    </cfRule>
  </conditionalFormatting>
  <conditionalFormatting sqref="E11">
    <cfRule type="expression" priority="20" dxfId="1504" stopIfTrue="1">
      <formula>NA()</formula>
    </cfRule>
  </conditionalFormatting>
  <conditionalFormatting sqref="F11:J11">
    <cfRule type="expression" priority="21" dxfId="1504" stopIfTrue="1">
      <formula>NA()</formula>
    </cfRule>
  </conditionalFormatting>
  <conditionalFormatting sqref="F17:I17">
    <cfRule type="expression" priority="22" dxfId="1504" stopIfTrue="1">
      <formula>NA()</formula>
    </cfRule>
  </conditionalFormatting>
  <conditionalFormatting sqref="E20">
    <cfRule type="expression" priority="23" dxfId="1504" stopIfTrue="1">
      <formula>NA()</formula>
    </cfRule>
  </conditionalFormatting>
  <conditionalFormatting sqref="F20:J20">
    <cfRule type="expression" priority="24" dxfId="1504" stopIfTrue="1">
      <formula>NA()</formula>
    </cfRule>
  </conditionalFormatting>
  <conditionalFormatting sqref="E23">
    <cfRule type="expression" priority="25" dxfId="1504" stopIfTrue="1">
      <formula>NA()</formula>
    </cfRule>
  </conditionalFormatting>
  <conditionalFormatting sqref="F23:J23">
    <cfRule type="expression" priority="26" dxfId="1504" stopIfTrue="1">
      <formula>NA()</formula>
    </cfRule>
  </conditionalFormatting>
  <conditionalFormatting sqref="L14:P14">
    <cfRule type="expression" priority="27" dxfId="1504" stopIfTrue="1">
      <formula>NA()</formula>
    </cfRule>
  </conditionalFormatting>
  <conditionalFormatting sqref="AC14">
    <cfRule type="expression" priority="28" dxfId="1504" stopIfTrue="1">
      <formula>NA()</formula>
    </cfRule>
  </conditionalFormatting>
  <conditionalFormatting sqref="AD14:AH14">
    <cfRule type="expression" priority="29" dxfId="1504" stopIfTrue="1">
      <formula>NA()</formula>
    </cfRule>
  </conditionalFormatting>
  <conditionalFormatting sqref="AD17:AH17">
    <cfRule type="expression" priority="30" dxfId="1504" stopIfTrue="1">
      <formula>NA()</formula>
    </cfRule>
  </conditionalFormatting>
  <conditionalFormatting sqref="AC20">
    <cfRule type="expression" priority="31" dxfId="1504" stopIfTrue="1">
      <formula>NA()</formula>
    </cfRule>
  </conditionalFormatting>
  <conditionalFormatting sqref="AD20:AH20">
    <cfRule type="expression" priority="32" dxfId="1504" stopIfTrue="1">
      <formula>NA()</formula>
    </cfRule>
  </conditionalFormatting>
  <conditionalFormatting sqref="AD23:AE23">
    <cfRule type="expression" priority="33" dxfId="1504" stopIfTrue="1">
      <formula>NA()</formula>
    </cfRule>
  </conditionalFormatting>
  <conditionalFormatting sqref="AC26">
    <cfRule type="expression" priority="34" dxfId="1504" stopIfTrue="1">
      <formula>NA()</formula>
    </cfRule>
  </conditionalFormatting>
  <conditionalFormatting sqref="AD26:AE26">
    <cfRule type="expression" priority="35" dxfId="1504" stopIfTrue="1">
      <formula>NA()</formula>
    </cfRule>
  </conditionalFormatting>
  <conditionalFormatting sqref="AF23:AH23">
    <cfRule type="expression" priority="36" dxfId="1504" stopIfTrue="1">
      <formula>NA()</formula>
    </cfRule>
  </conditionalFormatting>
  <conditionalFormatting sqref="AF26:AH26">
    <cfRule type="expression" priority="37" dxfId="1504" stopIfTrue="1">
      <formula>NA()</formula>
    </cfRule>
  </conditionalFormatting>
  <conditionalFormatting sqref="AC17">
    <cfRule type="expression" priority="38" dxfId="1504" stopIfTrue="1">
      <formula>NA()</formula>
    </cfRule>
  </conditionalFormatting>
  <conditionalFormatting sqref="AC11">
    <cfRule type="expression" priority="39" dxfId="1504" stopIfTrue="1">
      <formula>NA()</formula>
    </cfRule>
  </conditionalFormatting>
  <conditionalFormatting sqref="AD11:AH11">
    <cfRule type="expression" priority="40" dxfId="1504" stopIfTrue="1">
      <formula>NA()</formula>
    </cfRule>
  </conditionalFormatting>
  <conditionalFormatting sqref="AC23">
    <cfRule type="expression" priority="41" dxfId="1504" stopIfTrue="1">
      <formula>NA()</formula>
    </cfRule>
  </conditionalFormatting>
  <conditionalFormatting sqref="W14">
    <cfRule type="expression" priority="42" dxfId="1504" stopIfTrue="1">
      <formula>NA()</formula>
    </cfRule>
  </conditionalFormatting>
  <conditionalFormatting sqref="X14:AB14">
    <cfRule type="expression" priority="43" dxfId="1504" stopIfTrue="1">
      <formula>NA()</formula>
    </cfRule>
  </conditionalFormatting>
  <conditionalFormatting sqref="X17:AB17">
    <cfRule type="expression" priority="44" dxfId="1504" stopIfTrue="1">
      <formula>NA()</formula>
    </cfRule>
  </conditionalFormatting>
  <conditionalFormatting sqref="W20">
    <cfRule type="expression" priority="45" dxfId="1504" stopIfTrue="1">
      <formula>NA()</formula>
    </cfRule>
  </conditionalFormatting>
  <conditionalFormatting sqref="X20:AB20">
    <cfRule type="expression" priority="46" dxfId="1504" stopIfTrue="1">
      <formula>NA()</formula>
    </cfRule>
  </conditionalFormatting>
  <conditionalFormatting sqref="X23:Y23">
    <cfRule type="expression" priority="47" dxfId="1504" stopIfTrue="1">
      <formula>NA()</formula>
    </cfRule>
  </conditionalFormatting>
  <conditionalFormatting sqref="W26">
    <cfRule type="expression" priority="48" dxfId="1504" stopIfTrue="1">
      <formula>NA()</formula>
    </cfRule>
  </conditionalFormatting>
  <conditionalFormatting sqref="X26:Y26">
    <cfRule type="expression" priority="49" dxfId="1504" stopIfTrue="1">
      <formula>NA()</formula>
    </cfRule>
  </conditionalFormatting>
  <conditionalFormatting sqref="Z23:AB23">
    <cfRule type="expression" priority="50" dxfId="1504" stopIfTrue="1">
      <formula>NA()</formula>
    </cfRule>
  </conditionalFormatting>
  <conditionalFormatting sqref="Z26:AB26">
    <cfRule type="expression" priority="51" dxfId="1504" stopIfTrue="1">
      <formula>NA()</formula>
    </cfRule>
  </conditionalFormatting>
  <conditionalFormatting sqref="W17">
    <cfRule type="expression" priority="52" dxfId="1504" stopIfTrue="1">
      <formula>NA()</formula>
    </cfRule>
  </conditionalFormatting>
  <conditionalFormatting sqref="W11">
    <cfRule type="expression" priority="53" dxfId="1504" stopIfTrue="1">
      <formula>NA()</formula>
    </cfRule>
  </conditionalFormatting>
  <conditionalFormatting sqref="X11:AB11">
    <cfRule type="expression" priority="54" dxfId="1504" stopIfTrue="1">
      <formula>NA()</formula>
    </cfRule>
  </conditionalFormatting>
  <conditionalFormatting sqref="W23">
    <cfRule type="expression" priority="55" dxfId="1504" stopIfTrue="1">
      <formula>NA()</formula>
    </cfRule>
  </conditionalFormatting>
  <conditionalFormatting sqref="Q14">
    <cfRule type="expression" priority="56" dxfId="1504" stopIfTrue="1">
      <formula>NA()</formula>
    </cfRule>
  </conditionalFormatting>
  <conditionalFormatting sqref="R14:V14">
    <cfRule type="expression" priority="57" dxfId="1504" stopIfTrue="1">
      <formula>NA()</formula>
    </cfRule>
  </conditionalFormatting>
  <conditionalFormatting sqref="R17:V17">
    <cfRule type="expression" priority="58" dxfId="1504" stopIfTrue="1">
      <formula>NA()</formula>
    </cfRule>
  </conditionalFormatting>
  <conditionalFormatting sqref="Q20">
    <cfRule type="expression" priority="59" dxfId="1504" stopIfTrue="1">
      <formula>NA()</formula>
    </cfRule>
  </conditionalFormatting>
  <conditionalFormatting sqref="R20:V20">
    <cfRule type="expression" priority="60" dxfId="1504" stopIfTrue="1">
      <formula>NA()</formula>
    </cfRule>
  </conditionalFormatting>
  <conditionalFormatting sqref="R23:S23">
    <cfRule type="expression" priority="61" dxfId="1504" stopIfTrue="1">
      <formula>NA()</formula>
    </cfRule>
  </conditionalFormatting>
  <conditionalFormatting sqref="Q26">
    <cfRule type="expression" priority="62" dxfId="1504" stopIfTrue="1">
      <formula>NA()</formula>
    </cfRule>
  </conditionalFormatting>
  <conditionalFormatting sqref="R26:S26">
    <cfRule type="expression" priority="63" dxfId="1504" stopIfTrue="1">
      <formula>NA()</formula>
    </cfRule>
  </conditionalFormatting>
  <conditionalFormatting sqref="T23:V23">
    <cfRule type="expression" priority="64" dxfId="1504" stopIfTrue="1">
      <formula>NA()</formula>
    </cfRule>
  </conditionalFormatting>
  <conditionalFormatting sqref="T26:V26">
    <cfRule type="expression" priority="65" dxfId="1504" stopIfTrue="1">
      <formula>NA()</formula>
    </cfRule>
  </conditionalFormatting>
  <conditionalFormatting sqref="Q17">
    <cfRule type="expression" priority="66" dxfId="1504" stopIfTrue="1">
      <formula>NA()</formula>
    </cfRule>
  </conditionalFormatting>
  <conditionalFormatting sqref="Q11">
    <cfRule type="expression" priority="67" dxfId="1504" stopIfTrue="1">
      <formula>NA()</formula>
    </cfRule>
  </conditionalFormatting>
  <conditionalFormatting sqref="R11:V11">
    <cfRule type="expression" priority="68" dxfId="1504" stopIfTrue="1">
      <formula>NA()</formula>
    </cfRule>
  </conditionalFormatting>
  <conditionalFormatting sqref="Q23">
    <cfRule type="expression" priority="69" dxfId="1504" stopIfTrue="1">
      <formula>NA()</formula>
    </cfRule>
  </conditionalFormatting>
  <conditionalFormatting sqref="AV14:AZ14">
    <cfRule type="expression" priority="70" dxfId="1504" stopIfTrue="1">
      <formula>NA()</formula>
    </cfRule>
  </conditionalFormatting>
  <conditionalFormatting sqref="AU14">
    <cfRule type="expression" priority="71" dxfId="1504" stopIfTrue="1">
      <formula>NA()</formula>
    </cfRule>
  </conditionalFormatting>
  <conditionalFormatting sqref="AV17:AZ17">
    <cfRule type="expression" priority="72" dxfId="1504" stopIfTrue="1">
      <formula>NA()</formula>
    </cfRule>
  </conditionalFormatting>
  <conditionalFormatting sqref="AU20">
    <cfRule type="expression" priority="73" dxfId="1504" stopIfTrue="1">
      <formula>NA()</formula>
    </cfRule>
  </conditionalFormatting>
  <conditionalFormatting sqref="AV20:AZ20">
    <cfRule type="expression" priority="74" dxfId="1504" stopIfTrue="1">
      <formula>NA()</formula>
    </cfRule>
  </conditionalFormatting>
  <conditionalFormatting sqref="AV23:AW23">
    <cfRule type="expression" priority="75" dxfId="1504" stopIfTrue="1">
      <formula>NA()</formula>
    </cfRule>
  </conditionalFormatting>
  <conditionalFormatting sqref="AU26">
    <cfRule type="expression" priority="76" dxfId="1504" stopIfTrue="1">
      <formula>NA()</formula>
    </cfRule>
  </conditionalFormatting>
  <conditionalFormatting sqref="AV26:AW26">
    <cfRule type="expression" priority="77" dxfId="1504" stopIfTrue="1">
      <formula>NA()</formula>
    </cfRule>
  </conditionalFormatting>
  <conditionalFormatting sqref="AX23:AZ23">
    <cfRule type="expression" priority="78" dxfId="1504" stopIfTrue="1">
      <formula>NA()</formula>
    </cfRule>
  </conditionalFormatting>
  <conditionalFormatting sqref="AX26:AZ26">
    <cfRule type="expression" priority="79" dxfId="1504" stopIfTrue="1">
      <formula>NA()</formula>
    </cfRule>
  </conditionalFormatting>
  <conditionalFormatting sqref="AU17">
    <cfRule type="expression" priority="80" dxfId="1504" stopIfTrue="1">
      <formula>NA()</formula>
    </cfRule>
  </conditionalFormatting>
  <conditionalFormatting sqref="AU11">
    <cfRule type="expression" priority="81" dxfId="1504" stopIfTrue="1">
      <formula>NA()</formula>
    </cfRule>
  </conditionalFormatting>
  <conditionalFormatting sqref="AV11:AZ11">
    <cfRule type="expression" priority="82" dxfId="1504" stopIfTrue="1">
      <formula>NA()</formula>
    </cfRule>
  </conditionalFormatting>
  <conditionalFormatting sqref="AU23">
    <cfRule type="expression" priority="83" dxfId="1504" stopIfTrue="1">
      <formula>NA()</formula>
    </cfRule>
  </conditionalFormatting>
  <conditionalFormatting sqref="AO14">
    <cfRule type="expression" priority="84" dxfId="1504" stopIfTrue="1">
      <formula>NA()</formula>
    </cfRule>
  </conditionalFormatting>
  <conditionalFormatting sqref="AP14:AT14">
    <cfRule type="expression" priority="85" dxfId="1504" stopIfTrue="1">
      <formula>NA()</formula>
    </cfRule>
  </conditionalFormatting>
  <conditionalFormatting sqref="AP17:AT17">
    <cfRule type="expression" priority="86" dxfId="1504" stopIfTrue="1">
      <formula>NA()</formula>
    </cfRule>
  </conditionalFormatting>
  <conditionalFormatting sqref="AO20">
    <cfRule type="expression" priority="87" dxfId="1504" stopIfTrue="1">
      <formula>NA()</formula>
    </cfRule>
  </conditionalFormatting>
  <conditionalFormatting sqref="AP20:AT20">
    <cfRule type="expression" priority="88" dxfId="1504" stopIfTrue="1">
      <formula>NA()</formula>
    </cfRule>
  </conditionalFormatting>
  <conditionalFormatting sqref="AP23:AQ23">
    <cfRule type="expression" priority="89" dxfId="1504" stopIfTrue="1">
      <formula>NA()</formula>
    </cfRule>
  </conditionalFormatting>
  <conditionalFormatting sqref="AO26">
    <cfRule type="expression" priority="90" dxfId="1504" stopIfTrue="1">
      <formula>NA()</formula>
    </cfRule>
  </conditionalFormatting>
  <conditionalFormatting sqref="AP26:AQ26">
    <cfRule type="expression" priority="91" dxfId="1504" stopIfTrue="1">
      <formula>NA()</formula>
    </cfRule>
  </conditionalFormatting>
  <conditionalFormatting sqref="AR23:AT23">
    <cfRule type="expression" priority="92" dxfId="1504" stopIfTrue="1">
      <formula>NA()</formula>
    </cfRule>
  </conditionalFormatting>
  <conditionalFormatting sqref="AR26:AT26">
    <cfRule type="expression" priority="93" dxfId="1504" stopIfTrue="1">
      <formula>NA()</formula>
    </cfRule>
  </conditionalFormatting>
  <conditionalFormatting sqref="AO17">
    <cfRule type="expression" priority="94" dxfId="1504" stopIfTrue="1">
      <formula>NA()</formula>
    </cfRule>
  </conditionalFormatting>
  <conditionalFormatting sqref="AO11">
    <cfRule type="expression" priority="95" dxfId="1504" stopIfTrue="1">
      <formula>NA()</formula>
    </cfRule>
  </conditionalFormatting>
  <conditionalFormatting sqref="AP11:AT11">
    <cfRule type="expression" priority="96" dxfId="1504" stopIfTrue="1">
      <formula>NA()</formula>
    </cfRule>
  </conditionalFormatting>
  <conditionalFormatting sqref="AO23">
    <cfRule type="expression" priority="97" dxfId="1504" stopIfTrue="1">
      <formula>NA()</formula>
    </cfRule>
  </conditionalFormatting>
  <conditionalFormatting sqref="AI14">
    <cfRule type="expression" priority="98" dxfId="1504" stopIfTrue="1">
      <formula>NA()</formula>
    </cfRule>
  </conditionalFormatting>
  <conditionalFormatting sqref="AJ14:AN14">
    <cfRule type="expression" priority="99" dxfId="1504" stopIfTrue="1">
      <formula>NA()</formula>
    </cfRule>
  </conditionalFormatting>
  <conditionalFormatting sqref="AJ17:AN17">
    <cfRule type="expression" priority="100" dxfId="1504" stopIfTrue="1">
      <formula>NA()</formula>
    </cfRule>
  </conditionalFormatting>
  <conditionalFormatting sqref="AI20">
    <cfRule type="expression" priority="101" dxfId="1504" stopIfTrue="1">
      <formula>NA()</formula>
    </cfRule>
  </conditionalFormatting>
  <conditionalFormatting sqref="AJ20:AN20">
    <cfRule type="expression" priority="102" dxfId="1504" stopIfTrue="1">
      <formula>NA()</formula>
    </cfRule>
  </conditionalFormatting>
  <conditionalFormatting sqref="AJ23:AK23">
    <cfRule type="expression" priority="103" dxfId="1504" stopIfTrue="1">
      <formula>NA()</formula>
    </cfRule>
  </conditionalFormatting>
  <conditionalFormatting sqref="AI26">
    <cfRule type="expression" priority="104" dxfId="1504" stopIfTrue="1">
      <formula>NA()</formula>
    </cfRule>
  </conditionalFormatting>
  <conditionalFormatting sqref="AJ26:AK26">
    <cfRule type="expression" priority="105" dxfId="1504" stopIfTrue="1">
      <formula>NA()</formula>
    </cfRule>
  </conditionalFormatting>
  <conditionalFormatting sqref="AL23:AN23">
    <cfRule type="expression" priority="106" dxfId="1504" stopIfTrue="1">
      <formula>NA()</formula>
    </cfRule>
  </conditionalFormatting>
  <conditionalFormatting sqref="AL26:AN26">
    <cfRule type="expression" priority="107" dxfId="1504" stopIfTrue="1">
      <formula>NA()</formula>
    </cfRule>
  </conditionalFormatting>
  <conditionalFormatting sqref="AI17">
    <cfRule type="expression" priority="108" dxfId="1504" stopIfTrue="1">
      <formula>NA()</formula>
    </cfRule>
  </conditionalFormatting>
  <conditionalFormatting sqref="AI11">
    <cfRule type="expression" priority="109" dxfId="1504" stopIfTrue="1">
      <formula>NA()</formula>
    </cfRule>
  </conditionalFormatting>
  <conditionalFormatting sqref="AJ11:AN11">
    <cfRule type="expression" priority="110" dxfId="1504" stopIfTrue="1">
      <formula>NA()</formula>
    </cfRule>
  </conditionalFormatting>
  <conditionalFormatting sqref="AI23">
    <cfRule type="expression" priority="111" dxfId="1504" stopIfTrue="1">
      <formula>NA()</formula>
    </cfRule>
  </conditionalFormatting>
  <printOptions/>
  <pageMargins left="0.7875" right="0.7875" top="1.0527777777777778" bottom="1.0527777777777778" header="0.7875" footer="0.7875"/>
  <pageSetup horizontalDpi="300" verticalDpi="300" orientation="landscape" paperSize="8" scale="83"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tabColor indexed="50"/>
  </sheetPr>
  <dimension ref="A1:IV97"/>
  <sheetViews>
    <sheetView showZeros="0" view="pageBreakPreview" zoomScale="85" zoomScaleSheetLayoutView="85" zoomScalePageLayoutView="0" workbookViewId="0" topLeftCell="A1">
      <selection activeCell="O4" sqref="O4"/>
    </sheetView>
  </sheetViews>
  <sheetFormatPr defaultColWidth="6.57421875" defaultRowHeight="15" customHeight="1"/>
  <cols>
    <col min="1" max="1" width="10.7109375" style="1" customWidth="1"/>
    <col min="2" max="2" width="34.421875" style="1" customWidth="1"/>
    <col min="3" max="3" width="3.421875" style="1" customWidth="1"/>
    <col min="4" max="4" width="8.28125" style="231" customWidth="1"/>
    <col min="5" max="5" width="13.421875" style="1" customWidth="1"/>
    <col min="6" max="6" width="8.57421875" style="231" customWidth="1"/>
    <col min="7" max="7" width="13.421875" style="1" customWidth="1"/>
    <col min="8" max="8" width="8.57421875" style="1" customWidth="1"/>
    <col min="9" max="9" width="13.421875" style="1" customWidth="1"/>
    <col min="10" max="10" width="8.57421875" style="1" customWidth="1"/>
    <col min="11" max="11" width="13.421875" style="1" customWidth="1"/>
    <col min="12" max="12" width="8.57421875" style="231" customWidth="1"/>
    <col min="13" max="16384" width="6.57421875" style="1" customWidth="1"/>
  </cols>
  <sheetData>
    <row r="1" spans="4:12" ht="15" customHeight="1">
      <c r="D1" s="1"/>
      <c r="F1" s="1"/>
      <c r="L1" s="1"/>
    </row>
    <row r="5" spans="1:12" s="235" customFormat="1" ht="25.5" customHeight="1">
      <c r="A5" s="232" t="s">
        <v>645</v>
      </c>
      <c r="B5" s="233" t="s">
        <v>12</v>
      </c>
      <c r="C5" s="232" t="s">
        <v>13</v>
      </c>
      <c r="D5" s="234" t="s">
        <v>646</v>
      </c>
      <c r="E5" s="233" t="s">
        <v>647</v>
      </c>
      <c r="F5" s="234" t="s">
        <v>648</v>
      </c>
      <c r="G5" s="233" t="s">
        <v>649</v>
      </c>
      <c r="H5" s="232" t="s">
        <v>650</v>
      </c>
      <c r="I5" s="233" t="s">
        <v>651</v>
      </c>
      <c r="J5" s="232" t="s">
        <v>652</v>
      </c>
      <c r="K5" s="233" t="s">
        <v>653</v>
      </c>
      <c r="L5" s="234" t="s">
        <v>654</v>
      </c>
    </row>
    <row r="6" spans="4:12" ht="15" customHeight="1">
      <c r="D6" s="1"/>
      <c r="F6" s="1"/>
      <c r="L6" s="1"/>
    </row>
    <row r="7" spans="1:256" ht="15" customHeight="1">
      <c r="A7" s="236" t="s">
        <v>168</v>
      </c>
      <c r="B7" s="237"/>
      <c r="C7" s="238"/>
      <c r="D7" s="239"/>
      <c r="E7" s="240"/>
      <c r="F7" s="241"/>
      <c r="G7" s="240"/>
      <c r="H7" s="242"/>
      <c r="I7" s="240"/>
      <c r="J7" s="242"/>
      <c r="K7" s="240"/>
      <c r="L7" s="24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13" s="251" customFormat="1" ht="11.25" customHeight="1">
      <c r="A8" s="244" t="s">
        <v>655</v>
      </c>
      <c r="B8" s="245" t="e">
        <f aca="true" t="shared" si="0" ref="B8:B46">NA()</f>
        <v>#N/A</v>
      </c>
      <c r="C8" s="246" t="e">
        <f aca="true" t="shared" si="1" ref="C8:C46">NA()</f>
        <v>#N/A</v>
      </c>
      <c r="D8" s="247" t="e">
        <f aca="true" t="shared" si="2" ref="D8:D46">NA()</f>
        <v>#N/A</v>
      </c>
      <c r="E8" s="248" t="e">
        <f aca="true" t="shared" si="3" ref="E8:E46">NA()</f>
        <v>#N/A</v>
      </c>
      <c r="F8" s="249" t="e">
        <f aca="true" t="shared" si="4" ref="F8:F46">NA()</f>
        <v>#N/A</v>
      </c>
      <c r="G8" s="248" t="e">
        <f aca="true" t="shared" si="5" ref="G8:G46">NA()</f>
        <v>#N/A</v>
      </c>
      <c r="H8" s="249" t="e">
        <f aca="true" t="shared" si="6" ref="H8:H46">NA()</f>
        <v>#N/A</v>
      </c>
      <c r="I8" s="248" t="e">
        <f aca="true" t="shared" si="7" ref="I8:I46">NA()</f>
        <v>#N/A</v>
      </c>
      <c r="J8" s="249" t="e">
        <f aca="true" t="shared" si="8" ref="J8:J46">NA()</f>
        <v>#N/A</v>
      </c>
      <c r="K8" s="248" t="e">
        <f aca="true" t="shared" si="9" ref="K8:K46">NA()</f>
        <v>#N/A</v>
      </c>
      <c r="L8" s="250" t="e">
        <f aca="true" t="shared" si="10" ref="L8:L46">NA()</f>
        <v>#N/A</v>
      </c>
      <c r="M8" s="251" t="e">
        <f aca="true" t="shared" si="11" ref="M8:M47">NA()</f>
        <v>#N/A</v>
      </c>
    </row>
    <row r="9" spans="1:256" ht="15" customHeight="1">
      <c r="A9" s="252" t="s">
        <v>656</v>
      </c>
      <c r="B9" s="253" t="e">
        <f t="shared" si="0"/>
        <v>#N/A</v>
      </c>
      <c r="C9" s="254" t="e">
        <f t="shared" si="1"/>
        <v>#N/A</v>
      </c>
      <c r="D9" s="255" t="e">
        <f t="shared" si="2"/>
        <v>#N/A</v>
      </c>
      <c r="E9" s="256" t="e">
        <f t="shared" si="3"/>
        <v>#N/A</v>
      </c>
      <c r="F9" s="257" t="e">
        <f t="shared" si="4"/>
        <v>#N/A</v>
      </c>
      <c r="G9" s="256" t="e">
        <f t="shared" si="5"/>
        <v>#N/A</v>
      </c>
      <c r="H9" s="257" t="e">
        <f t="shared" si="6"/>
        <v>#N/A</v>
      </c>
      <c r="I9" s="256" t="e">
        <f t="shared" si="7"/>
        <v>#N/A</v>
      </c>
      <c r="J9" s="257" t="e">
        <f t="shared" si="8"/>
        <v>#N/A</v>
      </c>
      <c r="K9" s="256" t="e">
        <f t="shared" si="9"/>
        <v>#N/A</v>
      </c>
      <c r="L9" s="258" t="e">
        <f t="shared" si="10"/>
        <v>#N/A</v>
      </c>
      <c r="M9" s="251" t="e">
        <f t="shared" si="11"/>
        <v>#N/A</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252" t="s">
        <v>657</v>
      </c>
      <c r="B10" s="253" t="e">
        <f t="shared" si="0"/>
        <v>#N/A</v>
      </c>
      <c r="C10" s="254" t="e">
        <f t="shared" si="1"/>
        <v>#N/A</v>
      </c>
      <c r="D10" s="255" t="e">
        <f t="shared" si="2"/>
        <v>#N/A</v>
      </c>
      <c r="E10" s="256" t="e">
        <f t="shared" si="3"/>
        <v>#N/A</v>
      </c>
      <c r="F10" s="257" t="e">
        <f t="shared" si="4"/>
        <v>#N/A</v>
      </c>
      <c r="G10" s="256" t="e">
        <f t="shared" si="5"/>
        <v>#N/A</v>
      </c>
      <c r="H10" s="257" t="e">
        <f t="shared" si="6"/>
        <v>#N/A</v>
      </c>
      <c r="I10" s="256" t="e">
        <f t="shared" si="7"/>
        <v>#N/A</v>
      </c>
      <c r="J10" s="257" t="e">
        <f t="shared" si="8"/>
        <v>#N/A</v>
      </c>
      <c r="K10" s="256" t="e">
        <f t="shared" si="9"/>
        <v>#N/A</v>
      </c>
      <c r="L10" s="258" t="e">
        <f t="shared" si="10"/>
        <v>#N/A</v>
      </c>
      <c r="M10" s="251" t="e">
        <f t="shared" si="11"/>
        <v>#N/A</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252" t="s">
        <v>658</v>
      </c>
      <c r="B11" s="253" t="e">
        <f t="shared" si="0"/>
        <v>#N/A</v>
      </c>
      <c r="C11" s="254" t="e">
        <f t="shared" si="1"/>
        <v>#N/A</v>
      </c>
      <c r="D11" s="255" t="e">
        <f t="shared" si="2"/>
        <v>#N/A</v>
      </c>
      <c r="E11" s="256" t="e">
        <f t="shared" si="3"/>
        <v>#N/A</v>
      </c>
      <c r="F11" s="257" t="e">
        <f t="shared" si="4"/>
        <v>#N/A</v>
      </c>
      <c r="G11" s="256" t="e">
        <f t="shared" si="5"/>
        <v>#N/A</v>
      </c>
      <c r="H11" s="257" t="e">
        <f t="shared" si="6"/>
        <v>#N/A</v>
      </c>
      <c r="I11" s="256" t="e">
        <f t="shared" si="7"/>
        <v>#N/A</v>
      </c>
      <c r="J11" s="257" t="e">
        <f t="shared" si="8"/>
        <v>#N/A</v>
      </c>
      <c r="K11" s="256" t="e">
        <f t="shared" si="9"/>
        <v>#N/A</v>
      </c>
      <c r="L11" s="258" t="e">
        <f t="shared" si="10"/>
        <v>#N/A</v>
      </c>
      <c r="M11" s="251" t="e">
        <f t="shared" si="11"/>
        <v>#N/A</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252" t="s">
        <v>659</v>
      </c>
      <c r="B12" s="253" t="e">
        <f t="shared" si="0"/>
        <v>#N/A</v>
      </c>
      <c r="C12" s="254" t="e">
        <f t="shared" si="1"/>
        <v>#N/A</v>
      </c>
      <c r="D12" s="255" t="e">
        <f t="shared" si="2"/>
        <v>#N/A</v>
      </c>
      <c r="E12" s="256" t="e">
        <f t="shared" si="3"/>
        <v>#N/A</v>
      </c>
      <c r="F12" s="257" t="e">
        <f t="shared" si="4"/>
        <v>#N/A</v>
      </c>
      <c r="G12" s="256" t="e">
        <f t="shared" si="5"/>
        <v>#N/A</v>
      </c>
      <c r="H12" s="257" t="e">
        <f t="shared" si="6"/>
        <v>#N/A</v>
      </c>
      <c r="I12" s="256" t="e">
        <f t="shared" si="7"/>
        <v>#N/A</v>
      </c>
      <c r="J12" s="257" t="e">
        <f t="shared" si="8"/>
        <v>#N/A</v>
      </c>
      <c r="K12" s="256" t="e">
        <f t="shared" si="9"/>
        <v>#N/A</v>
      </c>
      <c r="L12" s="258" t="e">
        <f t="shared" si="10"/>
        <v>#N/A</v>
      </c>
      <c r="M12" s="251" t="e">
        <f t="shared" si="11"/>
        <v>#N/A</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52" t="s">
        <v>660</v>
      </c>
      <c r="B13" s="253" t="e">
        <f t="shared" si="0"/>
        <v>#N/A</v>
      </c>
      <c r="C13" s="254" t="e">
        <f t="shared" si="1"/>
        <v>#N/A</v>
      </c>
      <c r="D13" s="255" t="e">
        <f t="shared" si="2"/>
        <v>#N/A</v>
      </c>
      <c r="E13" s="256" t="e">
        <f t="shared" si="3"/>
        <v>#N/A</v>
      </c>
      <c r="F13" s="257" t="e">
        <f t="shared" si="4"/>
        <v>#N/A</v>
      </c>
      <c r="G13" s="256" t="e">
        <f t="shared" si="5"/>
        <v>#N/A</v>
      </c>
      <c r="H13" s="257" t="e">
        <f t="shared" si="6"/>
        <v>#N/A</v>
      </c>
      <c r="I13" s="256" t="e">
        <f t="shared" si="7"/>
        <v>#N/A</v>
      </c>
      <c r="J13" s="257" t="e">
        <f t="shared" si="8"/>
        <v>#N/A</v>
      </c>
      <c r="K13" s="256" t="e">
        <f t="shared" si="9"/>
        <v>#N/A</v>
      </c>
      <c r="L13" s="258" t="e">
        <f t="shared" si="10"/>
        <v>#N/A</v>
      </c>
      <c r="M13" s="251" t="e">
        <f t="shared" si="11"/>
        <v>#N/A</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52" t="s">
        <v>661</v>
      </c>
      <c r="B14" s="253" t="e">
        <f t="shared" si="0"/>
        <v>#N/A</v>
      </c>
      <c r="C14" s="254" t="e">
        <f t="shared" si="1"/>
        <v>#N/A</v>
      </c>
      <c r="D14" s="255" t="e">
        <f t="shared" si="2"/>
        <v>#N/A</v>
      </c>
      <c r="E14" s="256" t="e">
        <f t="shared" si="3"/>
        <v>#N/A</v>
      </c>
      <c r="F14" s="257" t="e">
        <f t="shared" si="4"/>
        <v>#N/A</v>
      </c>
      <c r="G14" s="256" t="e">
        <f t="shared" si="5"/>
        <v>#N/A</v>
      </c>
      <c r="H14" s="257" t="e">
        <f t="shared" si="6"/>
        <v>#N/A</v>
      </c>
      <c r="I14" s="256" t="e">
        <f t="shared" si="7"/>
        <v>#N/A</v>
      </c>
      <c r="J14" s="257" t="e">
        <f t="shared" si="8"/>
        <v>#N/A</v>
      </c>
      <c r="K14" s="256" t="e">
        <f t="shared" si="9"/>
        <v>#N/A</v>
      </c>
      <c r="L14" s="258" t="e">
        <f t="shared" si="10"/>
        <v>#N/A</v>
      </c>
      <c r="M14" s="251" t="e">
        <f t="shared" si="11"/>
        <v>#N/A</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52" t="s">
        <v>662</v>
      </c>
      <c r="B15" s="253" t="e">
        <f t="shared" si="0"/>
        <v>#N/A</v>
      </c>
      <c r="C15" s="254" t="e">
        <f t="shared" si="1"/>
        <v>#N/A</v>
      </c>
      <c r="D15" s="255" t="e">
        <f t="shared" si="2"/>
        <v>#N/A</v>
      </c>
      <c r="E15" s="256" t="e">
        <f t="shared" si="3"/>
        <v>#N/A</v>
      </c>
      <c r="F15" s="257" t="e">
        <f t="shared" si="4"/>
        <v>#N/A</v>
      </c>
      <c r="G15" s="256" t="e">
        <f t="shared" si="5"/>
        <v>#N/A</v>
      </c>
      <c r="H15" s="257" t="e">
        <f t="shared" si="6"/>
        <v>#N/A</v>
      </c>
      <c r="I15" s="256" t="e">
        <f t="shared" si="7"/>
        <v>#N/A</v>
      </c>
      <c r="J15" s="257" t="e">
        <f t="shared" si="8"/>
        <v>#N/A</v>
      </c>
      <c r="K15" s="256" t="e">
        <f t="shared" si="9"/>
        <v>#N/A</v>
      </c>
      <c r="L15" s="258" t="e">
        <f t="shared" si="10"/>
        <v>#N/A</v>
      </c>
      <c r="M15" s="251" t="e">
        <f t="shared" si="11"/>
        <v>#N/A</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3" s="263" customFormat="1" ht="11.25" customHeight="1">
      <c r="A16" s="259" t="s">
        <v>663</v>
      </c>
      <c r="B16" s="260" t="e">
        <f t="shared" si="0"/>
        <v>#N/A</v>
      </c>
      <c r="C16" s="261" t="e">
        <f t="shared" si="1"/>
        <v>#N/A</v>
      </c>
      <c r="D16" s="262" t="e">
        <f t="shared" si="2"/>
        <v>#N/A</v>
      </c>
      <c r="E16" s="256" t="e">
        <f t="shared" si="3"/>
        <v>#N/A</v>
      </c>
      <c r="F16" s="257" t="e">
        <f t="shared" si="4"/>
        <v>#N/A</v>
      </c>
      <c r="G16" s="256" t="e">
        <f t="shared" si="5"/>
        <v>#N/A</v>
      </c>
      <c r="H16" s="257" t="e">
        <f t="shared" si="6"/>
        <v>#N/A</v>
      </c>
      <c r="I16" s="256" t="e">
        <f t="shared" si="7"/>
        <v>#N/A</v>
      </c>
      <c r="J16" s="257" t="e">
        <f t="shared" si="8"/>
        <v>#N/A</v>
      </c>
      <c r="K16" s="256" t="e">
        <f t="shared" si="9"/>
        <v>#N/A</v>
      </c>
      <c r="L16" s="258" t="e">
        <f t="shared" si="10"/>
        <v>#N/A</v>
      </c>
      <c r="M16" s="263" t="e">
        <f t="shared" si="11"/>
        <v>#N/A</v>
      </c>
    </row>
    <row r="17" spans="1:13" s="263" customFormat="1" ht="11.25" customHeight="1">
      <c r="A17" s="259" t="s">
        <v>664</v>
      </c>
      <c r="B17" s="260" t="e">
        <f t="shared" si="0"/>
        <v>#N/A</v>
      </c>
      <c r="C17" s="261" t="e">
        <f t="shared" si="1"/>
        <v>#N/A</v>
      </c>
      <c r="D17" s="262" t="e">
        <f t="shared" si="2"/>
        <v>#N/A</v>
      </c>
      <c r="E17" s="256" t="e">
        <f t="shared" si="3"/>
        <v>#N/A</v>
      </c>
      <c r="F17" s="257" t="e">
        <f t="shared" si="4"/>
        <v>#N/A</v>
      </c>
      <c r="G17" s="256" t="e">
        <f t="shared" si="5"/>
        <v>#N/A</v>
      </c>
      <c r="H17" s="257" t="e">
        <f t="shared" si="6"/>
        <v>#N/A</v>
      </c>
      <c r="I17" s="256" t="e">
        <f t="shared" si="7"/>
        <v>#N/A</v>
      </c>
      <c r="J17" s="257" t="e">
        <f t="shared" si="8"/>
        <v>#N/A</v>
      </c>
      <c r="K17" s="256" t="e">
        <f t="shared" si="9"/>
        <v>#N/A</v>
      </c>
      <c r="L17" s="258" t="e">
        <f t="shared" si="10"/>
        <v>#N/A</v>
      </c>
      <c r="M17" s="263" t="e">
        <f t="shared" si="11"/>
        <v>#N/A</v>
      </c>
    </row>
    <row r="18" spans="1:13" s="263" customFormat="1" ht="11.25" customHeight="1">
      <c r="A18" s="259" t="s">
        <v>665</v>
      </c>
      <c r="B18" s="260" t="e">
        <f t="shared" si="0"/>
        <v>#N/A</v>
      </c>
      <c r="C18" s="261" t="e">
        <f t="shared" si="1"/>
        <v>#N/A</v>
      </c>
      <c r="D18" s="262" t="e">
        <f t="shared" si="2"/>
        <v>#N/A</v>
      </c>
      <c r="E18" s="256" t="e">
        <f t="shared" si="3"/>
        <v>#N/A</v>
      </c>
      <c r="F18" s="257" t="e">
        <f t="shared" si="4"/>
        <v>#N/A</v>
      </c>
      <c r="G18" s="256" t="e">
        <f t="shared" si="5"/>
        <v>#N/A</v>
      </c>
      <c r="H18" s="257" t="e">
        <f t="shared" si="6"/>
        <v>#N/A</v>
      </c>
      <c r="I18" s="256" t="e">
        <f t="shared" si="7"/>
        <v>#N/A</v>
      </c>
      <c r="J18" s="257" t="e">
        <f t="shared" si="8"/>
        <v>#N/A</v>
      </c>
      <c r="K18" s="256" t="e">
        <f t="shared" si="9"/>
        <v>#N/A</v>
      </c>
      <c r="L18" s="258" t="e">
        <f t="shared" si="10"/>
        <v>#N/A</v>
      </c>
      <c r="M18" s="263" t="e">
        <f t="shared" si="11"/>
        <v>#N/A</v>
      </c>
    </row>
    <row r="19" spans="1:13" s="263" customFormat="1" ht="11.25" customHeight="1">
      <c r="A19" s="259" t="s">
        <v>666</v>
      </c>
      <c r="B19" s="260" t="e">
        <f t="shared" si="0"/>
        <v>#N/A</v>
      </c>
      <c r="C19" s="261" t="e">
        <f t="shared" si="1"/>
        <v>#N/A</v>
      </c>
      <c r="D19" s="262" t="e">
        <f t="shared" si="2"/>
        <v>#N/A</v>
      </c>
      <c r="E19" s="256" t="e">
        <f t="shared" si="3"/>
        <v>#N/A</v>
      </c>
      <c r="F19" s="257" t="e">
        <f t="shared" si="4"/>
        <v>#N/A</v>
      </c>
      <c r="G19" s="256" t="e">
        <f t="shared" si="5"/>
        <v>#N/A</v>
      </c>
      <c r="H19" s="257" t="e">
        <f t="shared" si="6"/>
        <v>#N/A</v>
      </c>
      <c r="I19" s="256" t="e">
        <f t="shared" si="7"/>
        <v>#N/A</v>
      </c>
      <c r="J19" s="257" t="e">
        <f t="shared" si="8"/>
        <v>#N/A</v>
      </c>
      <c r="K19" s="256" t="e">
        <f t="shared" si="9"/>
        <v>#N/A</v>
      </c>
      <c r="L19" s="258" t="e">
        <f t="shared" si="10"/>
        <v>#N/A</v>
      </c>
      <c r="M19" s="263" t="e">
        <f t="shared" si="11"/>
        <v>#N/A</v>
      </c>
    </row>
    <row r="20" spans="1:13" s="263" customFormat="1" ht="11.25" customHeight="1">
      <c r="A20" s="259" t="s">
        <v>666</v>
      </c>
      <c r="B20" s="260" t="e">
        <f t="shared" si="0"/>
        <v>#N/A</v>
      </c>
      <c r="C20" s="261" t="e">
        <f t="shared" si="1"/>
        <v>#N/A</v>
      </c>
      <c r="D20" s="262" t="e">
        <f t="shared" si="2"/>
        <v>#N/A</v>
      </c>
      <c r="E20" s="256" t="e">
        <f t="shared" si="3"/>
        <v>#N/A</v>
      </c>
      <c r="F20" s="257" t="e">
        <f t="shared" si="4"/>
        <v>#N/A</v>
      </c>
      <c r="G20" s="256" t="e">
        <f t="shared" si="5"/>
        <v>#N/A</v>
      </c>
      <c r="H20" s="257" t="e">
        <f t="shared" si="6"/>
        <v>#N/A</v>
      </c>
      <c r="I20" s="256" t="e">
        <f t="shared" si="7"/>
        <v>#N/A</v>
      </c>
      <c r="J20" s="257" t="e">
        <f t="shared" si="8"/>
        <v>#N/A</v>
      </c>
      <c r="K20" s="256" t="e">
        <f t="shared" si="9"/>
        <v>#N/A</v>
      </c>
      <c r="L20" s="258" t="e">
        <f t="shared" si="10"/>
        <v>#N/A</v>
      </c>
      <c r="M20" s="263" t="e">
        <f t="shared" si="11"/>
        <v>#N/A</v>
      </c>
    </row>
    <row r="21" spans="1:13" s="263" customFormat="1" ht="11.25" customHeight="1">
      <c r="A21" s="259" t="s">
        <v>667</v>
      </c>
      <c r="B21" s="260" t="e">
        <f t="shared" si="0"/>
        <v>#N/A</v>
      </c>
      <c r="C21" s="261" t="e">
        <f t="shared" si="1"/>
        <v>#N/A</v>
      </c>
      <c r="D21" s="262" t="e">
        <f t="shared" si="2"/>
        <v>#N/A</v>
      </c>
      <c r="E21" s="256" t="e">
        <f t="shared" si="3"/>
        <v>#N/A</v>
      </c>
      <c r="F21" s="257" t="e">
        <f t="shared" si="4"/>
        <v>#N/A</v>
      </c>
      <c r="G21" s="256" t="e">
        <f t="shared" si="5"/>
        <v>#N/A</v>
      </c>
      <c r="H21" s="257" t="e">
        <f t="shared" si="6"/>
        <v>#N/A</v>
      </c>
      <c r="I21" s="256" t="e">
        <f t="shared" si="7"/>
        <v>#N/A</v>
      </c>
      <c r="J21" s="257" t="e">
        <f t="shared" si="8"/>
        <v>#N/A</v>
      </c>
      <c r="K21" s="256" t="e">
        <f t="shared" si="9"/>
        <v>#N/A</v>
      </c>
      <c r="L21" s="258" t="e">
        <f t="shared" si="10"/>
        <v>#N/A</v>
      </c>
      <c r="M21" s="263" t="e">
        <f t="shared" si="11"/>
        <v>#N/A</v>
      </c>
    </row>
    <row r="22" spans="1:13" s="251" customFormat="1" ht="11.25" customHeight="1">
      <c r="A22" s="252" t="s">
        <v>667</v>
      </c>
      <c r="B22" s="253" t="e">
        <f t="shared" si="0"/>
        <v>#N/A</v>
      </c>
      <c r="C22" s="254" t="e">
        <f t="shared" si="1"/>
        <v>#N/A</v>
      </c>
      <c r="D22" s="255" t="e">
        <f t="shared" si="2"/>
        <v>#N/A</v>
      </c>
      <c r="E22" s="256" t="e">
        <f t="shared" si="3"/>
        <v>#N/A</v>
      </c>
      <c r="F22" s="257" t="e">
        <f t="shared" si="4"/>
        <v>#N/A</v>
      </c>
      <c r="G22" s="256" t="e">
        <f t="shared" si="5"/>
        <v>#N/A</v>
      </c>
      <c r="H22" s="257" t="e">
        <f t="shared" si="6"/>
        <v>#N/A</v>
      </c>
      <c r="I22" s="256" t="e">
        <f t="shared" si="7"/>
        <v>#N/A</v>
      </c>
      <c r="J22" s="257" t="e">
        <f t="shared" si="8"/>
        <v>#N/A</v>
      </c>
      <c r="K22" s="256" t="e">
        <f t="shared" si="9"/>
        <v>#N/A</v>
      </c>
      <c r="L22" s="258" t="e">
        <f t="shared" si="10"/>
        <v>#N/A</v>
      </c>
      <c r="M22" s="251" t="e">
        <f t="shared" si="11"/>
        <v>#N/A</v>
      </c>
    </row>
    <row r="23" spans="1:13" s="251" customFormat="1" ht="11.25" customHeight="1">
      <c r="A23" s="252" t="s">
        <v>668</v>
      </c>
      <c r="B23" s="253" t="e">
        <f t="shared" si="0"/>
        <v>#N/A</v>
      </c>
      <c r="C23" s="254" t="e">
        <f t="shared" si="1"/>
        <v>#N/A</v>
      </c>
      <c r="D23" s="255" t="e">
        <f t="shared" si="2"/>
        <v>#N/A</v>
      </c>
      <c r="E23" s="256" t="e">
        <f t="shared" si="3"/>
        <v>#N/A</v>
      </c>
      <c r="F23" s="257" t="e">
        <f t="shared" si="4"/>
        <v>#N/A</v>
      </c>
      <c r="G23" s="256" t="e">
        <f t="shared" si="5"/>
        <v>#N/A</v>
      </c>
      <c r="H23" s="257" t="e">
        <f t="shared" si="6"/>
        <v>#N/A</v>
      </c>
      <c r="I23" s="256" t="e">
        <f t="shared" si="7"/>
        <v>#N/A</v>
      </c>
      <c r="J23" s="257" t="e">
        <f t="shared" si="8"/>
        <v>#N/A</v>
      </c>
      <c r="K23" s="256" t="e">
        <f t="shared" si="9"/>
        <v>#N/A</v>
      </c>
      <c r="L23" s="258" t="e">
        <f t="shared" si="10"/>
        <v>#N/A</v>
      </c>
      <c r="M23" s="251" t="e">
        <f t="shared" si="11"/>
        <v>#N/A</v>
      </c>
    </row>
    <row r="24" spans="1:13" s="251" customFormat="1" ht="11.25" customHeight="1">
      <c r="A24" s="252" t="s">
        <v>668</v>
      </c>
      <c r="B24" s="253" t="e">
        <f t="shared" si="0"/>
        <v>#N/A</v>
      </c>
      <c r="C24" s="254" t="e">
        <f t="shared" si="1"/>
        <v>#N/A</v>
      </c>
      <c r="D24" s="255" t="e">
        <f t="shared" si="2"/>
        <v>#N/A</v>
      </c>
      <c r="E24" s="256" t="e">
        <f t="shared" si="3"/>
        <v>#N/A</v>
      </c>
      <c r="F24" s="257" t="e">
        <f t="shared" si="4"/>
        <v>#N/A</v>
      </c>
      <c r="G24" s="256" t="e">
        <f t="shared" si="5"/>
        <v>#N/A</v>
      </c>
      <c r="H24" s="257" t="e">
        <f t="shared" si="6"/>
        <v>#N/A</v>
      </c>
      <c r="I24" s="256" t="e">
        <f t="shared" si="7"/>
        <v>#N/A</v>
      </c>
      <c r="J24" s="257" t="e">
        <f t="shared" si="8"/>
        <v>#N/A</v>
      </c>
      <c r="K24" s="256" t="e">
        <f t="shared" si="9"/>
        <v>#N/A</v>
      </c>
      <c r="L24" s="258" t="e">
        <f t="shared" si="10"/>
        <v>#N/A</v>
      </c>
      <c r="M24" s="251" t="e">
        <f t="shared" si="11"/>
        <v>#N/A</v>
      </c>
    </row>
    <row r="25" spans="1:13" s="251" customFormat="1" ht="11.25" customHeight="1">
      <c r="A25" s="252" t="s">
        <v>669</v>
      </c>
      <c r="B25" s="253" t="e">
        <f t="shared" si="0"/>
        <v>#N/A</v>
      </c>
      <c r="C25" s="254" t="e">
        <f t="shared" si="1"/>
        <v>#N/A</v>
      </c>
      <c r="D25" s="255" t="e">
        <f t="shared" si="2"/>
        <v>#N/A</v>
      </c>
      <c r="E25" s="256" t="e">
        <f t="shared" si="3"/>
        <v>#N/A</v>
      </c>
      <c r="F25" s="257" t="e">
        <f t="shared" si="4"/>
        <v>#N/A</v>
      </c>
      <c r="G25" s="256" t="e">
        <f t="shared" si="5"/>
        <v>#N/A</v>
      </c>
      <c r="H25" s="257" t="e">
        <f t="shared" si="6"/>
        <v>#N/A</v>
      </c>
      <c r="I25" s="256" t="e">
        <f t="shared" si="7"/>
        <v>#N/A</v>
      </c>
      <c r="J25" s="257" t="e">
        <f t="shared" si="8"/>
        <v>#N/A</v>
      </c>
      <c r="K25" s="256" t="e">
        <f t="shared" si="9"/>
        <v>#N/A</v>
      </c>
      <c r="L25" s="258" t="e">
        <f t="shared" si="10"/>
        <v>#N/A</v>
      </c>
      <c r="M25" s="251" t="e">
        <f t="shared" si="11"/>
        <v>#N/A</v>
      </c>
    </row>
    <row r="26" spans="1:13" s="251" customFormat="1" ht="11.25" customHeight="1">
      <c r="A26" s="252" t="s">
        <v>669</v>
      </c>
      <c r="B26" s="253" t="e">
        <f t="shared" si="0"/>
        <v>#N/A</v>
      </c>
      <c r="C26" s="254" t="e">
        <f t="shared" si="1"/>
        <v>#N/A</v>
      </c>
      <c r="D26" s="255" t="e">
        <f t="shared" si="2"/>
        <v>#N/A</v>
      </c>
      <c r="E26" s="256" t="e">
        <f t="shared" si="3"/>
        <v>#N/A</v>
      </c>
      <c r="F26" s="257" t="e">
        <f t="shared" si="4"/>
        <v>#N/A</v>
      </c>
      <c r="G26" s="256" t="e">
        <f t="shared" si="5"/>
        <v>#N/A</v>
      </c>
      <c r="H26" s="257" t="e">
        <f t="shared" si="6"/>
        <v>#N/A</v>
      </c>
      <c r="I26" s="256" t="e">
        <f t="shared" si="7"/>
        <v>#N/A</v>
      </c>
      <c r="J26" s="257" t="e">
        <f t="shared" si="8"/>
        <v>#N/A</v>
      </c>
      <c r="K26" s="256" t="e">
        <f t="shared" si="9"/>
        <v>#N/A</v>
      </c>
      <c r="L26" s="258" t="e">
        <f t="shared" si="10"/>
        <v>#N/A</v>
      </c>
      <c r="M26" s="251" t="e">
        <f t="shared" si="11"/>
        <v>#N/A</v>
      </c>
    </row>
    <row r="27" spans="1:13" s="251" customFormat="1" ht="11.25" customHeight="1">
      <c r="A27" s="252" t="s">
        <v>670</v>
      </c>
      <c r="B27" s="253" t="e">
        <f t="shared" si="0"/>
        <v>#N/A</v>
      </c>
      <c r="C27" s="254" t="e">
        <f t="shared" si="1"/>
        <v>#N/A</v>
      </c>
      <c r="D27" s="255" t="e">
        <f t="shared" si="2"/>
        <v>#N/A</v>
      </c>
      <c r="E27" s="256" t="e">
        <f t="shared" si="3"/>
        <v>#N/A</v>
      </c>
      <c r="F27" s="257" t="e">
        <f t="shared" si="4"/>
        <v>#N/A</v>
      </c>
      <c r="G27" s="256" t="e">
        <f t="shared" si="5"/>
        <v>#N/A</v>
      </c>
      <c r="H27" s="257" t="e">
        <f t="shared" si="6"/>
        <v>#N/A</v>
      </c>
      <c r="I27" s="256" t="e">
        <f t="shared" si="7"/>
        <v>#N/A</v>
      </c>
      <c r="J27" s="257" t="e">
        <f t="shared" si="8"/>
        <v>#N/A</v>
      </c>
      <c r="K27" s="256" t="e">
        <f t="shared" si="9"/>
        <v>#N/A</v>
      </c>
      <c r="L27" s="258" t="e">
        <f t="shared" si="10"/>
        <v>#N/A</v>
      </c>
      <c r="M27" s="251" t="e">
        <f t="shared" si="11"/>
        <v>#N/A</v>
      </c>
    </row>
    <row r="28" spans="1:13" s="263" customFormat="1" ht="11.25" customHeight="1">
      <c r="A28" s="259" t="s">
        <v>671</v>
      </c>
      <c r="B28" s="260" t="e">
        <f t="shared" si="0"/>
        <v>#N/A</v>
      </c>
      <c r="C28" s="261" t="e">
        <f t="shared" si="1"/>
        <v>#N/A</v>
      </c>
      <c r="D28" s="262" t="e">
        <f t="shared" si="2"/>
        <v>#N/A</v>
      </c>
      <c r="E28" s="256" t="e">
        <f t="shared" si="3"/>
        <v>#N/A</v>
      </c>
      <c r="F28" s="257" t="e">
        <f t="shared" si="4"/>
        <v>#N/A</v>
      </c>
      <c r="G28" s="256" t="e">
        <f t="shared" si="5"/>
        <v>#N/A</v>
      </c>
      <c r="H28" s="257" t="e">
        <f t="shared" si="6"/>
        <v>#N/A</v>
      </c>
      <c r="I28" s="256" t="e">
        <f t="shared" si="7"/>
        <v>#N/A</v>
      </c>
      <c r="J28" s="257" t="e">
        <f t="shared" si="8"/>
        <v>#N/A</v>
      </c>
      <c r="K28" s="256" t="e">
        <f t="shared" si="9"/>
        <v>#N/A</v>
      </c>
      <c r="L28" s="258" t="e">
        <f t="shared" si="10"/>
        <v>#N/A</v>
      </c>
      <c r="M28" s="263" t="e">
        <f t="shared" si="11"/>
        <v>#N/A</v>
      </c>
    </row>
    <row r="29" spans="1:13" s="263" customFormat="1" ht="11.25" customHeight="1">
      <c r="A29" s="259" t="s">
        <v>672</v>
      </c>
      <c r="B29" s="260" t="e">
        <f t="shared" si="0"/>
        <v>#N/A</v>
      </c>
      <c r="C29" s="261" t="e">
        <f t="shared" si="1"/>
        <v>#N/A</v>
      </c>
      <c r="D29" s="262" t="e">
        <f t="shared" si="2"/>
        <v>#N/A</v>
      </c>
      <c r="E29" s="256" t="e">
        <f t="shared" si="3"/>
        <v>#N/A</v>
      </c>
      <c r="F29" s="257" t="e">
        <f t="shared" si="4"/>
        <v>#N/A</v>
      </c>
      <c r="G29" s="256" t="e">
        <f t="shared" si="5"/>
        <v>#N/A</v>
      </c>
      <c r="H29" s="257" t="e">
        <f t="shared" si="6"/>
        <v>#N/A</v>
      </c>
      <c r="I29" s="256" t="e">
        <f t="shared" si="7"/>
        <v>#N/A</v>
      </c>
      <c r="J29" s="257" t="e">
        <f t="shared" si="8"/>
        <v>#N/A</v>
      </c>
      <c r="K29" s="256" t="e">
        <f t="shared" si="9"/>
        <v>#N/A</v>
      </c>
      <c r="L29" s="258" t="e">
        <f t="shared" si="10"/>
        <v>#N/A</v>
      </c>
      <c r="M29" s="263" t="e">
        <f t="shared" si="11"/>
        <v>#N/A</v>
      </c>
    </row>
    <row r="30" spans="1:13" s="263" customFormat="1" ht="11.25" customHeight="1">
      <c r="A30" s="259" t="s">
        <v>673</v>
      </c>
      <c r="B30" s="260" t="e">
        <f t="shared" si="0"/>
        <v>#N/A</v>
      </c>
      <c r="C30" s="261" t="e">
        <f t="shared" si="1"/>
        <v>#N/A</v>
      </c>
      <c r="D30" s="262" t="e">
        <f t="shared" si="2"/>
        <v>#N/A</v>
      </c>
      <c r="E30" s="256" t="e">
        <f t="shared" si="3"/>
        <v>#N/A</v>
      </c>
      <c r="F30" s="257" t="e">
        <f t="shared" si="4"/>
        <v>#N/A</v>
      </c>
      <c r="G30" s="256" t="e">
        <f t="shared" si="5"/>
        <v>#N/A</v>
      </c>
      <c r="H30" s="257" t="e">
        <f t="shared" si="6"/>
        <v>#N/A</v>
      </c>
      <c r="I30" s="256" t="e">
        <f t="shared" si="7"/>
        <v>#N/A</v>
      </c>
      <c r="J30" s="257" t="e">
        <f t="shared" si="8"/>
        <v>#N/A</v>
      </c>
      <c r="K30" s="256" t="e">
        <f t="shared" si="9"/>
        <v>#N/A</v>
      </c>
      <c r="L30" s="258" t="e">
        <f t="shared" si="10"/>
        <v>#N/A</v>
      </c>
      <c r="M30" s="263" t="e">
        <f t="shared" si="11"/>
        <v>#N/A</v>
      </c>
    </row>
    <row r="31" spans="1:13" s="263" customFormat="1" ht="11.25" customHeight="1">
      <c r="A31" s="259" t="s">
        <v>674</v>
      </c>
      <c r="B31" s="260" t="e">
        <f t="shared" si="0"/>
        <v>#N/A</v>
      </c>
      <c r="C31" s="261" t="e">
        <f t="shared" si="1"/>
        <v>#N/A</v>
      </c>
      <c r="D31" s="262" t="e">
        <f t="shared" si="2"/>
        <v>#N/A</v>
      </c>
      <c r="E31" s="256" t="e">
        <f t="shared" si="3"/>
        <v>#N/A</v>
      </c>
      <c r="F31" s="257" t="e">
        <f t="shared" si="4"/>
        <v>#N/A</v>
      </c>
      <c r="G31" s="256" t="e">
        <f t="shared" si="5"/>
        <v>#N/A</v>
      </c>
      <c r="H31" s="257" t="e">
        <f t="shared" si="6"/>
        <v>#N/A</v>
      </c>
      <c r="I31" s="256" t="e">
        <f t="shared" si="7"/>
        <v>#N/A</v>
      </c>
      <c r="J31" s="257" t="e">
        <f t="shared" si="8"/>
        <v>#N/A</v>
      </c>
      <c r="K31" s="256" t="e">
        <f t="shared" si="9"/>
        <v>#N/A</v>
      </c>
      <c r="L31" s="258" t="e">
        <f t="shared" si="10"/>
        <v>#N/A</v>
      </c>
      <c r="M31" s="263" t="e">
        <f t="shared" si="11"/>
        <v>#N/A</v>
      </c>
    </row>
    <row r="32" spans="1:13" s="263" customFormat="1" ht="11.25" customHeight="1">
      <c r="A32" s="259" t="s">
        <v>675</v>
      </c>
      <c r="B32" s="260" t="e">
        <f t="shared" si="0"/>
        <v>#N/A</v>
      </c>
      <c r="C32" s="261" t="e">
        <f t="shared" si="1"/>
        <v>#N/A</v>
      </c>
      <c r="D32" s="262" t="e">
        <f t="shared" si="2"/>
        <v>#N/A</v>
      </c>
      <c r="E32" s="256" t="e">
        <f t="shared" si="3"/>
        <v>#N/A</v>
      </c>
      <c r="F32" s="257" t="e">
        <f t="shared" si="4"/>
        <v>#N/A</v>
      </c>
      <c r="G32" s="256" t="e">
        <f t="shared" si="5"/>
        <v>#N/A</v>
      </c>
      <c r="H32" s="257" t="e">
        <f t="shared" si="6"/>
        <v>#N/A</v>
      </c>
      <c r="I32" s="256" t="e">
        <f t="shared" si="7"/>
        <v>#N/A</v>
      </c>
      <c r="J32" s="257" t="e">
        <f t="shared" si="8"/>
        <v>#N/A</v>
      </c>
      <c r="K32" s="256" t="e">
        <f t="shared" si="9"/>
        <v>#N/A</v>
      </c>
      <c r="L32" s="258" t="e">
        <f t="shared" si="10"/>
        <v>#N/A</v>
      </c>
      <c r="M32" s="263" t="e">
        <f t="shared" si="11"/>
        <v>#N/A</v>
      </c>
    </row>
    <row r="33" spans="1:13" s="263" customFormat="1" ht="11.25" customHeight="1">
      <c r="A33" s="259" t="s">
        <v>676</v>
      </c>
      <c r="B33" s="260" t="e">
        <f t="shared" si="0"/>
        <v>#N/A</v>
      </c>
      <c r="C33" s="261" t="e">
        <f t="shared" si="1"/>
        <v>#N/A</v>
      </c>
      <c r="D33" s="262" t="e">
        <f t="shared" si="2"/>
        <v>#N/A</v>
      </c>
      <c r="E33" s="256" t="e">
        <f t="shared" si="3"/>
        <v>#N/A</v>
      </c>
      <c r="F33" s="257" t="e">
        <f t="shared" si="4"/>
        <v>#N/A</v>
      </c>
      <c r="G33" s="256" t="e">
        <f t="shared" si="5"/>
        <v>#N/A</v>
      </c>
      <c r="H33" s="257" t="e">
        <f t="shared" si="6"/>
        <v>#N/A</v>
      </c>
      <c r="I33" s="256" t="e">
        <f t="shared" si="7"/>
        <v>#N/A</v>
      </c>
      <c r="J33" s="257" t="e">
        <f t="shared" si="8"/>
        <v>#N/A</v>
      </c>
      <c r="K33" s="256" t="e">
        <f t="shared" si="9"/>
        <v>#N/A</v>
      </c>
      <c r="L33" s="258" t="e">
        <f t="shared" si="10"/>
        <v>#N/A</v>
      </c>
      <c r="M33" s="263" t="e">
        <f t="shared" si="11"/>
        <v>#N/A</v>
      </c>
    </row>
    <row r="34" spans="1:13" s="251" customFormat="1" ht="11.25" customHeight="1">
      <c r="A34" s="252" t="s">
        <v>677</v>
      </c>
      <c r="B34" s="253" t="e">
        <f t="shared" si="0"/>
        <v>#N/A</v>
      </c>
      <c r="C34" s="254" t="e">
        <f t="shared" si="1"/>
        <v>#N/A</v>
      </c>
      <c r="D34" s="255" t="e">
        <f t="shared" si="2"/>
        <v>#N/A</v>
      </c>
      <c r="E34" s="256" t="e">
        <f t="shared" si="3"/>
        <v>#N/A</v>
      </c>
      <c r="F34" s="257" t="e">
        <f t="shared" si="4"/>
        <v>#N/A</v>
      </c>
      <c r="G34" s="256" t="e">
        <f t="shared" si="5"/>
        <v>#N/A</v>
      </c>
      <c r="H34" s="257" t="e">
        <f t="shared" si="6"/>
        <v>#N/A</v>
      </c>
      <c r="I34" s="256" t="e">
        <f t="shared" si="7"/>
        <v>#N/A</v>
      </c>
      <c r="J34" s="257" t="e">
        <f t="shared" si="8"/>
        <v>#N/A</v>
      </c>
      <c r="K34" s="256" t="e">
        <f t="shared" si="9"/>
        <v>#N/A</v>
      </c>
      <c r="L34" s="258" t="e">
        <f t="shared" si="10"/>
        <v>#N/A</v>
      </c>
      <c r="M34" s="251" t="e">
        <f t="shared" si="11"/>
        <v>#N/A</v>
      </c>
    </row>
    <row r="35" spans="1:13" s="251" customFormat="1" ht="11.25" customHeight="1">
      <c r="A35" s="252" t="s">
        <v>678</v>
      </c>
      <c r="B35" s="253" t="e">
        <f t="shared" si="0"/>
        <v>#N/A</v>
      </c>
      <c r="C35" s="254" t="e">
        <f t="shared" si="1"/>
        <v>#N/A</v>
      </c>
      <c r="D35" s="255" t="e">
        <f t="shared" si="2"/>
        <v>#N/A</v>
      </c>
      <c r="E35" s="256" t="e">
        <f t="shared" si="3"/>
        <v>#N/A</v>
      </c>
      <c r="F35" s="257" t="e">
        <f t="shared" si="4"/>
        <v>#N/A</v>
      </c>
      <c r="G35" s="256" t="e">
        <f t="shared" si="5"/>
        <v>#N/A</v>
      </c>
      <c r="H35" s="257" t="e">
        <f t="shared" si="6"/>
        <v>#N/A</v>
      </c>
      <c r="I35" s="256" t="e">
        <f t="shared" si="7"/>
        <v>#N/A</v>
      </c>
      <c r="J35" s="257" t="e">
        <f t="shared" si="8"/>
        <v>#N/A</v>
      </c>
      <c r="K35" s="256" t="e">
        <f t="shared" si="9"/>
        <v>#N/A</v>
      </c>
      <c r="L35" s="258" t="e">
        <f t="shared" si="10"/>
        <v>#N/A</v>
      </c>
      <c r="M35" s="251" t="e">
        <f t="shared" si="11"/>
        <v>#N/A</v>
      </c>
    </row>
    <row r="36" spans="1:13" s="251" customFormat="1" ht="11.25" customHeight="1">
      <c r="A36" s="252" t="s">
        <v>679</v>
      </c>
      <c r="B36" s="253" t="e">
        <f t="shared" si="0"/>
        <v>#N/A</v>
      </c>
      <c r="C36" s="254" t="e">
        <f t="shared" si="1"/>
        <v>#N/A</v>
      </c>
      <c r="D36" s="255" t="e">
        <f t="shared" si="2"/>
        <v>#N/A</v>
      </c>
      <c r="E36" s="256" t="e">
        <f t="shared" si="3"/>
        <v>#N/A</v>
      </c>
      <c r="F36" s="257" t="e">
        <f t="shared" si="4"/>
        <v>#N/A</v>
      </c>
      <c r="G36" s="256" t="e">
        <f t="shared" si="5"/>
        <v>#N/A</v>
      </c>
      <c r="H36" s="257" t="e">
        <f t="shared" si="6"/>
        <v>#N/A</v>
      </c>
      <c r="I36" s="256" t="e">
        <f t="shared" si="7"/>
        <v>#N/A</v>
      </c>
      <c r="J36" s="257" t="e">
        <f t="shared" si="8"/>
        <v>#N/A</v>
      </c>
      <c r="K36" s="256" t="e">
        <f t="shared" si="9"/>
        <v>#N/A</v>
      </c>
      <c r="L36" s="258" t="e">
        <f t="shared" si="10"/>
        <v>#N/A</v>
      </c>
      <c r="M36" s="251" t="e">
        <f t="shared" si="11"/>
        <v>#N/A</v>
      </c>
    </row>
    <row r="37" spans="1:13" s="251" customFormat="1" ht="11.25" customHeight="1">
      <c r="A37" s="252" t="s">
        <v>680</v>
      </c>
      <c r="B37" s="253" t="e">
        <f t="shared" si="0"/>
        <v>#N/A</v>
      </c>
      <c r="C37" s="254" t="e">
        <f t="shared" si="1"/>
        <v>#N/A</v>
      </c>
      <c r="D37" s="255" t="e">
        <f t="shared" si="2"/>
        <v>#N/A</v>
      </c>
      <c r="E37" s="256" t="e">
        <f t="shared" si="3"/>
        <v>#N/A</v>
      </c>
      <c r="F37" s="257" t="e">
        <f t="shared" si="4"/>
        <v>#N/A</v>
      </c>
      <c r="G37" s="256" t="e">
        <f t="shared" si="5"/>
        <v>#N/A</v>
      </c>
      <c r="H37" s="257" t="e">
        <f t="shared" si="6"/>
        <v>#N/A</v>
      </c>
      <c r="I37" s="256" t="e">
        <f t="shared" si="7"/>
        <v>#N/A</v>
      </c>
      <c r="J37" s="257" t="e">
        <f t="shared" si="8"/>
        <v>#N/A</v>
      </c>
      <c r="K37" s="256" t="e">
        <f t="shared" si="9"/>
        <v>#N/A</v>
      </c>
      <c r="L37" s="258" t="e">
        <f t="shared" si="10"/>
        <v>#N/A</v>
      </c>
      <c r="M37" s="251" t="e">
        <f t="shared" si="11"/>
        <v>#N/A</v>
      </c>
    </row>
    <row r="38" spans="1:13" s="251" customFormat="1" ht="11.25" customHeight="1">
      <c r="A38" s="252" t="s">
        <v>681</v>
      </c>
      <c r="B38" s="253" t="e">
        <f t="shared" si="0"/>
        <v>#N/A</v>
      </c>
      <c r="C38" s="254" t="e">
        <f t="shared" si="1"/>
        <v>#N/A</v>
      </c>
      <c r="D38" s="255" t="e">
        <f t="shared" si="2"/>
        <v>#N/A</v>
      </c>
      <c r="E38" s="256" t="e">
        <f t="shared" si="3"/>
        <v>#N/A</v>
      </c>
      <c r="F38" s="257" t="e">
        <f t="shared" si="4"/>
        <v>#N/A</v>
      </c>
      <c r="G38" s="256" t="e">
        <f t="shared" si="5"/>
        <v>#N/A</v>
      </c>
      <c r="H38" s="257" t="e">
        <f t="shared" si="6"/>
        <v>#N/A</v>
      </c>
      <c r="I38" s="256" t="e">
        <f t="shared" si="7"/>
        <v>#N/A</v>
      </c>
      <c r="J38" s="257" t="e">
        <f t="shared" si="8"/>
        <v>#N/A</v>
      </c>
      <c r="K38" s="256" t="e">
        <f t="shared" si="9"/>
        <v>#N/A</v>
      </c>
      <c r="L38" s="258" t="e">
        <f t="shared" si="10"/>
        <v>#N/A</v>
      </c>
      <c r="M38" s="251" t="e">
        <f t="shared" si="11"/>
        <v>#N/A</v>
      </c>
    </row>
    <row r="39" spans="1:13" s="251" customFormat="1" ht="11.25" customHeight="1">
      <c r="A39" s="252" t="s">
        <v>682</v>
      </c>
      <c r="B39" s="253" t="e">
        <f t="shared" si="0"/>
        <v>#N/A</v>
      </c>
      <c r="C39" s="254" t="e">
        <f t="shared" si="1"/>
        <v>#N/A</v>
      </c>
      <c r="D39" s="255" t="e">
        <f t="shared" si="2"/>
        <v>#N/A</v>
      </c>
      <c r="E39" s="256" t="e">
        <f t="shared" si="3"/>
        <v>#N/A</v>
      </c>
      <c r="F39" s="257" t="e">
        <f t="shared" si="4"/>
        <v>#N/A</v>
      </c>
      <c r="G39" s="256" t="e">
        <f t="shared" si="5"/>
        <v>#N/A</v>
      </c>
      <c r="H39" s="257" t="e">
        <f t="shared" si="6"/>
        <v>#N/A</v>
      </c>
      <c r="I39" s="256" t="e">
        <f t="shared" si="7"/>
        <v>#N/A</v>
      </c>
      <c r="J39" s="257" t="e">
        <f t="shared" si="8"/>
        <v>#N/A</v>
      </c>
      <c r="K39" s="256" t="e">
        <f t="shared" si="9"/>
        <v>#N/A</v>
      </c>
      <c r="L39" s="258" t="e">
        <f t="shared" si="10"/>
        <v>#N/A</v>
      </c>
      <c r="M39" s="251" t="e">
        <f t="shared" si="11"/>
        <v>#N/A</v>
      </c>
    </row>
    <row r="40" spans="1:13" s="251" customFormat="1" ht="11.25" customHeight="1">
      <c r="A40" s="252" t="s">
        <v>683</v>
      </c>
      <c r="B40" s="253" t="e">
        <f t="shared" si="0"/>
        <v>#N/A</v>
      </c>
      <c r="C40" s="254" t="e">
        <f t="shared" si="1"/>
        <v>#N/A</v>
      </c>
      <c r="D40" s="255" t="e">
        <f t="shared" si="2"/>
        <v>#N/A</v>
      </c>
      <c r="E40" s="256" t="e">
        <f t="shared" si="3"/>
        <v>#N/A</v>
      </c>
      <c r="F40" s="257" t="e">
        <f t="shared" si="4"/>
        <v>#N/A</v>
      </c>
      <c r="G40" s="256" t="e">
        <f t="shared" si="5"/>
        <v>#N/A</v>
      </c>
      <c r="H40" s="257" t="e">
        <f t="shared" si="6"/>
        <v>#N/A</v>
      </c>
      <c r="I40" s="256" t="e">
        <f t="shared" si="7"/>
        <v>#N/A</v>
      </c>
      <c r="J40" s="257" t="e">
        <f t="shared" si="8"/>
        <v>#N/A</v>
      </c>
      <c r="K40" s="256" t="e">
        <f t="shared" si="9"/>
        <v>#N/A</v>
      </c>
      <c r="L40" s="258" t="e">
        <f t="shared" si="10"/>
        <v>#N/A</v>
      </c>
      <c r="M40" s="251" t="e">
        <f t="shared" si="11"/>
        <v>#N/A</v>
      </c>
    </row>
    <row r="41" spans="1:13" s="263" customFormat="1" ht="11.25" customHeight="1">
      <c r="A41" s="259" t="s">
        <v>684</v>
      </c>
      <c r="B41" s="260" t="e">
        <f t="shared" si="0"/>
        <v>#N/A</v>
      </c>
      <c r="C41" s="261" t="e">
        <f t="shared" si="1"/>
        <v>#N/A</v>
      </c>
      <c r="D41" s="262" t="e">
        <f t="shared" si="2"/>
        <v>#N/A</v>
      </c>
      <c r="E41" s="256" t="e">
        <f t="shared" si="3"/>
        <v>#N/A</v>
      </c>
      <c r="F41" s="257" t="e">
        <f t="shared" si="4"/>
        <v>#N/A</v>
      </c>
      <c r="G41" s="256" t="e">
        <f t="shared" si="5"/>
        <v>#N/A</v>
      </c>
      <c r="H41" s="257" t="e">
        <f t="shared" si="6"/>
        <v>#N/A</v>
      </c>
      <c r="I41" s="256" t="e">
        <f t="shared" si="7"/>
        <v>#N/A</v>
      </c>
      <c r="J41" s="257" t="e">
        <f t="shared" si="8"/>
        <v>#N/A</v>
      </c>
      <c r="K41" s="256" t="e">
        <f t="shared" si="9"/>
        <v>#N/A</v>
      </c>
      <c r="L41" s="258" t="e">
        <f t="shared" si="10"/>
        <v>#N/A</v>
      </c>
      <c r="M41" s="263" t="e">
        <f t="shared" si="11"/>
        <v>#N/A</v>
      </c>
    </row>
    <row r="42" spans="1:13" s="263" customFormat="1" ht="11.25" customHeight="1">
      <c r="A42" s="259" t="s">
        <v>685</v>
      </c>
      <c r="B42" s="260" t="e">
        <f t="shared" si="0"/>
        <v>#N/A</v>
      </c>
      <c r="C42" s="261" t="e">
        <f t="shared" si="1"/>
        <v>#N/A</v>
      </c>
      <c r="D42" s="262" t="e">
        <f t="shared" si="2"/>
        <v>#N/A</v>
      </c>
      <c r="E42" s="256" t="e">
        <f t="shared" si="3"/>
        <v>#N/A</v>
      </c>
      <c r="F42" s="257" t="e">
        <f t="shared" si="4"/>
        <v>#N/A</v>
      </c>
      <c r="G42" s="256" t="e">
        <f t="shared" si="5"/>
        <v>#N/A</v>
      </c>
      <c r="H42" s="257" t="e">
        <f t="shared" si="6"/>
        <v>#N/A</v>
      </c>
      <c r="I42" s="256" t="e">
        <f t="shared" si="7"/>
        <v>#N/A</v>
      </c>
      <c r="J42" s="257" t="e">
        <f t="shared" si="8"/>
        <v>#N/A</v>
      </c>
      <c r="K42" s="256" t="e">
        <f t="shared" si="9"/>
        <v>#N/A</v>
      </c>
      <c r="L42" s="258" t="e">
        <f t="shared" si="10"/>
        <v>#N/A</v>
      </c>
      <c r="M42" s="263" t="e">
        <f t="shared" si="11"/>
        <v>#N/A</v>
      </c>
    </row>
    <row r="43" spans="1:13" s="263" customFormat="1" ht="11.25" customHeight="1">
      <c r="A43" s="259" t="s">
        <v>686</v>
      </c>
      <c r="B43" s="260" t="e">
        <f t="shared" si="0"/>
        <v>#N/A</v>
      </c>
      <c r="C43" s="261" t="e">
        <f t="shared" si="1"/>
        <v>#N/A</v>
      </c>
      <c r="D43" s="262" t="e">
        <f t="shared" si="2"/>
        <v>#N/A</v>
      </c>
      <c r="E43" s="256" t="e">
        <f t="shared" si="3"/>
        <v>#N/A</v>
      </c>
      <c r="F43" s="257" t="e">
        <f t="shared" si="4"/>
        <v>#N/A</v>
      </c>
      <c r="G43" s="256" t="e">
        <f t="shared" si="5"/>
        <v>#N/A</v>
      </c>
      <c r="H43" s="257" t="e">
        <f t="shared" si="6"/>
        <v>#N/A</v>
      </c>
      <c r="I43" s="256" t="e">
        <f t="shared" si="7"/>
        <v>#N/A</v>
      </c>
      <c r="J43" s="257" t="e">
        <f t="shared" si="8"/>
        <v>#N/A</v>
      </c>
      <c r="K43" s="256" t="e">
        <f t="shared" si="9"/>
        <v>#N/A</v>
      </c>
      <c r="L43" s="258" t="e">
        <f t="shared" si="10"/>
        <v>#N/A</v>
      </c>
      <c r="M43" s="263" t="e">
        <f t="shared" si="11"/>
        <v>#N/A</v>
      </c>
    </row>
    <row r="44" spans="1:13" s="263" customFormat="1" ht="11.25" customHeight="1">
      <c r="A44" s="259" t="s">
        <v>687</v>
      </c>
      <c r="B44" s="260" t="e">
        <f t="shared" si="0"/>
        <v>#N/A</v>
      </c>
      <c r="C44" s="261" t="e">
        <f t="shared" si="1"/>
        <v>#N/A</v>
      </c>
      <c r="D44" s="262" t="e">
        <f t="shared" si="2"/>
        <v>#N/A</v>
      </c>
      <c r="E44" s="256" t="e">
        <f t="shared" si="3"/>
        <v>#N/A</v>
      </c>
      <c r="F44" s="257" t="e">
        <f t="shared" si="4"/>
        <v>#N/A</v>
      </c>
      <c r="G44" s="256" t="e">
        <f t="shared" si="5"/>
        <v>#N/A</v>
      </c>
      <c r="H44" s="257" t="e">
        <f t="shared" si="6"/>
        <v>#N/A</v>
      </c>
      <c r="I44" s="256" t="e">
        <f t="shared" si="7"/>
        <v>#N/A</v>
      </c>
      <c r="J44" s="257" t="e">
        <f t="shared" si="8"/>
        <v>#N/A</v>
      </c>
      <c r="K44" s="256" t="e">
        <f t="shared" si="9"/>
        <v>#N/A</v>
      </c>
      <c r="L44" s="258" t="e">
        <f t="shared" si="10"/>
        <v>#N/A</v>
      </c>
      <c r="M44" s="263" t="e">
        <f t="shared" si="11"/>
        <v>#N/A</v>
      </c>
    </row>
    <row r="45" spans="1:13" s="263" customFormat="1" ht="11.25" customHeight="1">
      <c r="A45" s="259" t="s">
        <v>688</v>
      </c>
      <c r="B45" s="260" t="e">
        <f t="shared" si="0"/>
        <v>#N/A</v>
      </c>
      <c r="C45" s="261" t="e">
        <f t="shared" si="1"/>
        <v>#N/A</v>
      </c>
      <c r="D45" s="262" t="e">
        <f t="shared" si="2"/>
        <v>#N/A</v>
      </c>
      <c r="E45" s="256" t="e">
        <f t="shared" si="3"/>
        <v>#N/A</v>
      </c>
      <c r="F45" s="257" t="e">
        <f t="shared" si="4"/>
        <v>#N/A</v>
      </c>
      <c r="G45" s="256" t="e">
        <f t="shared" si="5"/>
        <v>#N/A</v>
      </c>
      <c r="H45" s="257" t="e">
        <f t="shared" si="6"/>
        <v>#N/A</v>
      </c>
      <c r="I45" s="256" t="e">
        <f t="shared" si="7"/>
        <v>#N/A</v>
      </c>
      <c r="J45" s="257" t="e">
        <f t="shared" si="8"/>
        <v>#N/A</v>
      </c>
      <c r="K45" s="256" t="e">
        <f t="shared" si="9"/>
        <v>#N/A</v>
      </c>
      <c r="L45" s="258" t="e">
        <f t="shared" si="10"/>
        <v>#N/A</v>
      </c>
      <c r="M45" s="263" t="e">
        <f t="shared" si="11"/>
        <v>#N/A</v>
      </c>
    </row>
    <row r="46" spans="1:13" s="263" customFormat="1" ht="11.25" customHeight="1">
      <c r="A46" s="259" t="s">
        <v>689</v>
      </c>
      <c r="B46" s="260" t="e">
        <f t="shared" si="0"/>
        <v>#N/A</v>
      </c>
      <c r="C46" s="261" t="e">
        <f t="shared" si="1"/>
        <v>#N/A</v>
      </c>
      <c r="D46" s="262" t="e">
        <f t="shared" si="2"/>
        <v>#N/A</v>
      </c>
      <c r="E46" s="256" t="e">
        <f t="shared" si="3"/>
        <v>#N/A</v>
      </c>
      <c r="F46" s="257" t="e">
        <f t="shared" si="4"/>
        <v>#N/A</v>
      </c>
      <c r="G46" s="256" t="e">
        <f t="shared" si="5"/>
        <v>#N/A</v>
      </c>
      <c r="H46" s="257" t="e">
        <f t="shared" si="6"/>
        <v>#N/A</v>
      </c>
      <c r="I46" s="256" t="e">
        <f t="shared" si="7"/>
        <v>#N/A</v>
      </c>
      <c r="J46" s="257" t="e">
        <f t="shared" si="8"/>
        <v>#N/A</v>
      </c>
      <c r="K46" s="256" t="e">
        <f t="shared" si="9"/>
        <v>#N/A</v>
      </c>
      <c r="L46" s="258" t="e">
        <f t="shared" si="10"/>
        <v>#N/A</v>
      </c>
      <c r="M46" s="263" t="e">
        <f t="shared" si="11"/>
        <v>#N/A</v>
      </c>
    </row>
    <row r="47" spans="4:13" ht="15" customHeight="1">
      <c r="D47" s="1"/>
      <c r="F47" s="1"/>
      <c r="L47" s="1"/>
      <c r="M47" s="264" t="e">
        <f t="shared" si="11"/>
        <v>#N/A</v>
      </c>
    </row>
    <row r="48" spans="1:256" ht="15" customHeight="1">
      <c r="A48" s="236" t="s">
        <v>690</v>
      </c>
      <c r="B48" s="237"/>
      <c r="C48" s="238"/>
      <c r="D48" s="239"/>
      <c r="E48" s="240"/>
      <c r="F48" s="241"/>
      <c r="G48" s="240"/>
      <c r="H48" s="242"/>
      <c r="I48" s="240"/>
      <c r="J48" s="242"/>
      <c r="K48" s="240"/>
      <c r="L48" s="243"/>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13" s="263" customFormat="1" ht="11.25" customHeight="1">
      <c r="A49" s="259" t="s">
        <v>691</v>
      </c>
      <c r="B49" s="260" t="e">
        <f>NA()</f>
        <v>#N/A</v>
      </c>
      <c r="C49" s="261" t="e">
        <f>NA()</f>
        <v>#N/A</v>
      </c>
      <c r="D49" s="262" t="e">
        <f>NA()</f>
        <v>#N/A</v>
      </c>
      <c r="E49" s="256" t="e">
        <f>NA()</f>
        <v>#N/A</v>
      </c>
      <c r="F49" s="257" t="e">
        <f>NA()</f>
        <v>#N/A</v>
      </c>
      <c r="G49" s="256" t="e">
        <f>NA()</f>
        <v>#N/A</v>
      </c>
      <c r="H49" s="257" t="e">
        <f>NA()</f>
        <v>#N/A</v>
      </c>
      <c r="I49" s="256" t="e">
        <f>NA()</f>
        <v>#N/A</v>
      </c>
      <c r="J49" s="257" t="e">
        <f>NA()</f>
        <v>#N/A</v>
      </c>
      <c r="K49" s="256" t="e">
        <f>NA()</f>
        <v>#N/A</v>
      </c>
      <c r="L49" s="258" t="e">
        <f>NA()</f>
        <v>#N/A</v>
      </c>
      <c r="M49" s="263" t="e">
        <f>NA()</f>
        <v>#N/A</v>
      </c>
    </row>
    <row r="50" spans="1:13" s="263" customFormat="1" ht="11.25" customHeight="1">
      <c r="A50" s="259" t="s">
        <v>692</v>
      </c>
      <c r="B50" s="260" t="e">
        <f>NA()</f>
        <v>#N/A</v>
      </c>
      <c r="C50" s="261" t="e">
        <f>NA()</f>
        <v>#N/A</v>
      </c>
      <c r="D50" s="262" t="e">
        <f>NA()</f>
        <v>#N/A</v>
      </c>
      <c r="E50" s="256" t="e">
        <f>NA()</f>
        <v>#N/A</v>
      </c>
      <c r="F50" s="257" t="e">
        <f>NA()</f>
        <v>#N/A</v>
      </c>
      <c r="G50" s="256" t="e">
        <f>NA()</f>
        <v>#N/A</v>
      </c>
      <c r="H50" s="257" t="e">
        <f>NA()</f>
        <v>#N/A</v>
      </c>
      <c r="I50" s="256" t="e">
        <f>NA()</f>
        <v>#N/A</v>
      </c>
      <c r="J50" s="257" t="e">
        <f>NA()</f>
        <v>#N/A</v>
      </c>
      <c r="K50" s="256" t="e">
        <f>NA()</f>
        <v>#N/A</v>
      </c>
      <c r="L50" s="258" t="e">
        <f>NA()</f>
        <v>#N/A</v>
      </c>
      <c r="M50" s="263" t="e">
        <f>NA()</f>
        <v>#N/A</v>
      </c>
    </row>
    <row r="51" spans="1:13" s="263" customFormat="1" ht="11.25" customHeight="1">
      <c r="A51" s="259" t="s">
        <v>693</v>
      </c>
      <c r="B51" s="260" t="e">
        <f>NA()</f>
        <v>#N/A</v>
      </c>
      <c r="C51" s="261" t="e">
        <f>NA()</f>
        <v>#N/A</v>
      </c>
      <c r="D51" s="262" t="e">
        <f>NA()</f>
        <v>#N/A</v>
      </c>
      <c r="E51" s="256" t="e">
        <f>NA()</f>
        <v>#N/A</v>
      </c>
      <c r="F51" s="257" t="e">
        <f>NA()</f>
        <v>#N/A</v>
      </c>
      <c r="G51" s="256" t="e">
        <f>NA()</f>
        <v>#N/A</v>
      </c>
      <c r="H51" s="257" t="e">
        <f>NA()</f>
        <v>#N/A</v>
      </c>
      <c r="I51" s="256" t="e">
        <f>NA()</f>
        <v>#N/A</v>
      </c>
      <c r="J51" s="257" t="e">
        <f>NA()</f>
        <v>#N/A</v>
      </c>
      <c r="K51" s="256" t="e">
        <f>NA()</f>
        <v>#N/A</v>
      </c>
      <c r="L51" s="258" t="e">
        <f>NA()</f>
        <v>#N/A</v>
      </c>
      <c r="M51" s="263" t="e">
        <f>NA()</f>
        <v>#N/A</v>
      </c>
    </row>
    <row r="52" spans="1:13" s="263" customFormat="1" ht="11.25" customHeight="1">
      <c r="A52" s="259" t="s">
        <v>694</v>
      </c>
      <c r="B52" s="260" t="e">
        <f>NA()</f>
        <v>#N/A</v>
      </c>
      <c r="C52" s="261" t="e">
        <f>NA()</f>
        <v>#N/A</v>
      </c>
      <c r="D52" s="262" t="e">
        <f>NA()</f>
        <v>#N/A</v>
      </c>
      <c r="E52" s="256" t="e">
        <f>NA()</f>
        <v>#N/A</v>
      </c>
      <c r="F52" s="257" t="e">
        <f>NA()</f>
        <v>#N/A</v>
      </c>
      <c r="G52" s="256" t="e">
        <f>NA()</f>
        <v>#N/A</v>
      </c>
      <c r="H52" s="257" t="e">
        <f>NA()</f>
        <v>#N/A</v>
      </c>
      <c r="I52" s="256" t="e">
        <f>NA()</f>
        <v>#N/A</v>
      </c>
      <c r="J52" s="257" t="e">
        <f>NA()</f>
        <v>#N/A</v>
      </c>
      <c r="K52" s="256" t="e">
        <f>NA()</f>
        <v>#N/A</v>
      </c>
      <c r="L52" s="258" t="e">
        <f>NA()</f>
        <v>#N/A</v>
      </c>
      <c r="M52" s="263" t="e">
        <f>NA()</f>
        <v>#N/A</v>
      </c>
    </row>
    <row r="53" spans="4:13" ht="15" customHeight="1">
      <c r="D53" s="1"/>
      <c r="F53" s="1"/>
      <c r="L53" s="1"/>
      <c r="M53" s="264" t="e">
        <f>NA()</f>
        <v>#N/A</v>
      </c>
    </row>
    <row r="54" spans="1:256" ht="15" customHeight="1">
      <c r="A54" s="236" t="s">
        <v>695</v>
      </c>
      <c r="B54" s="237"/>
      <c r="C54" s="238"/>
      <c r="D54" s="239"/>
      <c r="E54" s="240"/>
      <c r="F54" s="241"/>
      <c r="G54" s="240"/>
      <c r="H54" s="242"/>
      <c r="I54" s="240"/>
      <c r="J54" s="242"/>
      <c r="K54" s="240"/>
      <c r="L54" s="24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13" s="263" customFormat="1" ht="11.25" customHeight="1">
      <c r="A55" s="259" t="s">
        <v>696</v>
      </c>
      <c r="B55" s="260" t="e">
        <f>NA()</f>
        <v>#N/A</v>
      </c>
      <c r="C55" s="261" t="e">
        <f>NA()</f>
        <v>#N/A</v>
      </c>
      <c r="D55" s="262" t="e">
        <f>NA()</f>
        <v>#N/A</v>
      </c>
      <c r="E55" s="256" t="e">
        <f>NA()</f>
        <v>#N/A</v>
      </c>
      <c r="F55" s="257" t="e">
        <f>NA()</f>
        <v>#N/A</v>
      </c>
      <c r="G55" s="256" t="e">
        <f>NA()</f>
        <v>#N/A</v>
      </c>
      <c r="H55" s="257" t="e">
        <f>NA()</f>
        <v>#N/A</v>
      </c>
      <c r="I55" s="256" t="e">
        <f>NA()</f>
        <v>#N/A</v>
      </c>
      <c r="J55" s="257" t="e">
        <f>NA()</f>
        <v>#N/A</v>
      </c>
      <c r="K55" s="256" t="e">
        <f>NA()</f>
        <v>#N/A</v>
      </c>
      <c r="L55" s="258" t="e">
        <f>NA()</f>
        <v>#N/A</v>
      </c>
      <c r="M55" s="263" t="e">
        <f aca="true" t="shared" si="12" ref="M55:M60">NA()</f>
        <v>#N/A</v>
      </c>
    </row>
    <row r="56" spans="1:13" s="263" customFormat="1" ht="11.25" customHeight="1">
      <c r="A56" s="259" t="s">
        <v>697</v>
      </c>
      <c r="B56" s="260" t="e">
        <f>NA()</f>
        <v>#N/A</v>
      </c>
      <c r="C56" s="261" t="e">
        <f>NA()</f>
        <v>#N/A</v>
      </c>
      <c r="D56" s="262" t="e">
        <f>NA()</f>
        <v>#N/A</v>
      </c>
      <c r="E56" s="256" t="e">
        <f>NA()</f>
        <v>#N/A</v>
      </c>
      <c r="F56" s="257" t="e">
        <f>NA()</f>
        <v>#N/A</v>
      </c>
      <c r="G56" s="256" t="e">
        <f>NA()</f>
        <v>#N/A</v>
      </c>
      <c r="H56" s="257" t="e">
        <f>NA()</f>
        <v>#N/A</v>
      </c>
      <c r="I56" s="256" t="e">
        <f>NA()</f>
        <v>#N/A</v>
      </c>
      <c r="J56" s="257" t="e">
        <f>NA()</f>
        <v>#N/A</v>
      </c>
      <c r="K56" s="256" t="e">
        <f>NA()</f>
        <v>#N/A</v>
      </c>
      <c r="L56" s="258" t="e">
        <f>NA()</f>
        <v>#N/A</v>
      </c>
      <c r="M56" s="263" t="e">
        <f t="shared" si="12"/>
        <v>#N/A</v>
      </c>
    </row>
    <row r="57" spans="1:13" s="263" customFormat="1" ht="11.25" customHeight="1">
      <c r="A57" s="259" t="s">
        <v>698</v>
      </c>
      <c r="B57" s="260" t="e">
        <f>NA()</f>
        <v>#N/A</v>
      </c>
      <c r="C57" s="261" t="e">
        <f>NA()</f>
        <v>#N/A</v>
      </c>
      <c r="D57" s="262" t="e">
        <f>NA()</f>
        <v>#N/A</v>
      </c>
      <c r="E57" s="256" t="e">
        <f>NA()</f>
        <v>#N/A</v>
      </c>
      <c r="F57" s="257" t="e">
        <f>NA()</f>
        <v>#N/A</v>
      </c>
      <c r="G57" s="256" t="e">
        <f>NA()</f>
        <v>#N/A</v>
      </c>
      <c r="H57" s="257" t="e">
        <f>NA()</f>
        <v>#N/A</v>
      </c>
      <c r="I57" s="256" t="e">
        <f>NA()</f>
        <v>#N/A</v>
      </c>
      <c r="J57" s="257" t="e">
        <f>NA()</f>
        <v>#N/A</v>
      </c>
      <c r="K57" s="256" t="e">
        <f>NA()</f>
        <v>#N/A</v>
      </c>
      <c r="L57" s="258" t="e">
        <f>NA()</f>
        <v>#N/A</v>
      </c>
      <c r="M57" s="263" t="e">
        <f t="shared" si="12"/>
        <v>#N/A</v>
      </c>
    </row>
    <row r="58" spans="1:13" s="263" customFormat="1" ht="11.25" customHeight="1">
      <c r="A58" s="259" t="s">
        <v>699</v>
      </c>
      <c r="B58" s="260" t="e">
        <f>NA()</f>
        <v>#N/A</v>
      </c>
      <c r="C58" s="261" t="e">
        <f>NA()</f>
        <v>#N/A</v>
      </c>
      <c r="D58" s="262" t="e">
        <f>NA()</f>
        <v>#N/A</v>
      </c>
      <c r="E58" s="256" t="e">
        <f>NA()</f>
        <v>#N/A</v>
      </c>
      <c r="F58" s="257" t="e">
        <f>NA()</f>
        <v>#N/A</v>
      </c>
      <c r="G58" s="256" t="e">
        <f>NA()</f>
        <v>#N/A</v>
      </c>
      <c r="H58" s="257" t="e">
        <f>NA()</f>
        <v>#N/A</v>
      </c>
      <c r="I58" s="256" t="e">
        <f>NA()</f>
        <v>#N/A</v>
      </c>
      <c r="J58" s="257" t="e">
        <f>NA()</f>
        <v>#N/A</v>
      </c>
      <c r="K58" s="256" t="e">
        <f>NA()</f>
        <v>#N/A</v>
      </c>
      <c r="L58" s="258" t="e">
        <f>NA()</f>
        <v>#N/A</v>
      </c>
      <c r="M58" s="263" t="e">
        <f t="shared" si="12"/>
        <v>#N/A</v>
      </c>
    </row>
    <row r="59" spans="1:13" s="263" customFormat="1" ht="11.25" customHeight="1">
      <c r="A59" s="259" t="s">
        <v>700</v>
      </c>
      <c r="B59" s="260" t="e">
        <f>NA()</f>
        <v>#N/A</v>
      </c>
      <c r="C59" s="261" t="e">
        <f>NA()</f>
        <v>#N/A</v>
      </c>
      <c r="D59" s="262" t="e">
        <f>NA()</f>
        <v>#N/A</v>
      </c>
      <c r="E59" s="256" t="e">
        <f>NA()</f>
        <v>#N/A</v>
      </c>
      <c r="F59" s="257" t="e">
        <f>NA()</f>
        <v>#N/A</v>
      </c>
      <c r="G59" s="256" t="e">
        <f>NA()</f>
        <v>#N/A</v>
      </c>
      <c r="H59" s="257" t="e">
        <f>NA()</f>
        <v>#N/A</v>
      </c>
      <c r="I59" s="256" t="e">
        <f>NA()</f>
        <v>#N/A</v>
      </c>
      <c r="J59" s="257" t="e">
        <f>NA()</f>
        <v>#N/A</v>
      </c>
      <c r="K59" s="256" t="e">
        <f>NA()</f>
        <v>#N/A</v>
      </c>
      <c r="L59" s="258" t="e">
        <f>NA()</f>
        <v>#N/A</v>
      </c>
      <c r="M59" s="263" t="e">
        <f t="shared" si="12"/>
        <v>#N/A</v>
      </c>
    </row>
    <row r="60" spans="4:13" ht="15" customHeight="1">
      <c r="D60" s="1"/>
      <c r="F60" s="1"/>
      <c r="L60" s="1"/>
      <c r="M60" s="264" t="e">
        <f t="shared" si="12"/>
        <v>#N/A</v>
      </c>
    </row>
    <row r="61" spans="1:256" ht="15" customHeight="1">
      <c r="A61" s="265" t="s">
        <v>701</v>
      </c>
      <c r="B61" s="237"/>
      <c r="C61" s="238"/>
      <c r="D61" s="239"/>
      <c r="E61" s="240"/>
      <c r="F61" s="241"/>
      <c r="G61" s="240"/>
      <c r="H61" s="242"/>
      <c r="I61" s="240"/>
      <c r="J61" s="242"/>
      <c r="K61" s="240"/>
      <c r="L61" s="243"/>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13" s="263" customFormat="1" ht="11.25" customHeight="1">
      <c r="A62" s="259" t="s">
        <v>702</v>
      </c>
      <c r="B62" s="260" t="e">
        <f aca="true" t="shared" si="13" ref="B62:B80">NA()</f>
        <v>#N/A</v>
      </c>
      <c r="C62" s="261" t="e">
        <f aca="true" t="shared" si="14" ref="C62:C80">NA()</f>
        <v>#N/A</v>
      </c>
      <c r="D62" s="262" t="e">
        <f aca="true" t="shared" si="15" ref="D62:D80">NA()</f>
        <v>#N/A</v>
      </c>
      <c r="E62" s="256" t="e">
        <f aca="true" t="shared" si="16" ref="E62:E80">NA()</f>
        <v>#N/A</v>
      </c>
      <c r="F62" s="257" t="e">
        <f aca="true" t="shared" si="17" ref="F62:F80">NA()</f>
        <v>#N/A</v>
      </c>
      <c r="G62" s="256" t="e">
        <f aca="true" t="shared" si="18" ref="G62:G80">NA()</f>
        <v>#N/A</v>
      </c>
      <c r="H62" s="257" t="e">
        <f aca="true" t="shared" si="19" ref="H62:H80">NA()</f>
        <v>#N/A</v>
      </c>
      <c r="I62" s="256" t="e">
        <f aca="true" t="shared" si="20" ref="I62:I80">NA()</f>
        <v>#N/A</v>
      </c>
      <c r="J62" s="257" t="e">
        <f aca="true" t="shared" si="21" ref="J62:J80">NA()</f>
        <v>#N/A</v>
      </c>
      <c r="K62" s="256" t="e">
        <f aca="true" t="shared" si="22" ref="K62:K80">NA()</f>
        <v>#N/A</v>
      </c>
      <c r="L62" s="258" t="e">
        <f aca="true" t="shared" si="23" ref="L62:L80">NA()</f>
        <v>#N/A</v>
      </c>
      <c r="M62" s="263" t="e">
        <f aca="true" t="shared" si="24" ref="M62:M81">NA()</f>
        <v>#N/A</v>
      </c>
    </row>
    <row r="63" spans="1:13" s="263" customFormat="1" ht="11.25" customHeight="1">
      <c r="A63" s="259" t="s">
        <v>703</v>
      </c>
      <c r="B63" s="260" t="e">
        <f t="shared" si="13"/>
        <v>#N/A</v>
      </c>
      <c r="C63" s="261" t="e">
        <f t="shared" si="14"/>
        <v>#N/A</v>
      </c>
      <c r="D63" s="262" t="e">
        <f t="shared" si="15"/>
        <v>#N/A</v>
      </c>
      <c r="E63" s="256" t="e">
        <f t="shared" si="16"/>
        <v>#N/A</v>
      </c>
      <c r="F63" s="257" t="e">
        <f t="shared" si="17"/>
        <v>#N/A</v>
      </c>
      <c r="G63" s="256" t="e">
        <f t="shared" si="18"/>
        <v>#N/A</v>
      </c>
      <c r="H63" s="257" t="e">
        <f t="shared" si="19"/>
        <v>#N/A</v>
      </c>
      <c r="I63" s="256" t="e">
        <f t="shared" si="20"/>
        <v>#N/A</v>
      </c>
      <c r="J63" s="257" t="e">
        <f t="shared" si="21"/>
        <v>#N/A</v>
      </c>
      <c r="K63" s="256" t="e">
        <f t="shared" si="22"/>
        <v>#N/A</v>
      </c>
      <c r="L63" s="258" t="e">
        <f t="shared" si="23"/>
        <v>#N/A</v>
      </c>
      <c r="M63" s="263" t="e">
        <f t="shared" si="24"/>
        <v>#N/A</v>
      </c>
    </row>
    <row r="64" spans="1:13" s="263" customFormat="1" ht="11.25" customHeight="1">
      <c r="A64" s="259" t="s">
        <v>704</v>
      </c>
      <c r="B64" s="260" t="e">
        <f t="shared" si="13"/>
        <v>#N/A</v>
      </c>
      <c r="C64" s="261" t="e">
        <f t="shared" si="14"/>
        <v>#N/A</v>
      </c>
      <c r="D64" s="262" t="e">
        <f t="shared" si="15"/>
        <v>#N/A</v>
      </c>
      <c r="E64" s="256" t="e">
        <f t="shared" si="16"/>
        <v>#N/A</v>
      </c>
      <c r="F64" s="257" t="e">
        <f t="shared" si="17"/>
        <v>#N/A</v>
      </c>
      <c r="G64" s="256" t="e">
        <f t="shared" si="18"/>
        <v>#N/A</v>
      </c>
      <c r="H64" s="257" t="e">
        <f t="shared" si="19"/>
        <v>#N/A</v>
      </c>
      <c r="I64" s="256" t="e">
        <f t="shared" si="20"/>
        <v>#N/A</v>
      </c>
      <c r="J64" s="257" t="e">
        <f t="shared" si="21"/>
        <v>#N/A</v>
      </c>
      <c r="K64" s="256" t="e">
        <f t="shared" si="22"/>
        <v>#N/A</v>
      </c>
      <c r="L64" s="258" t="e">
        <f t="shared" si="23"/>
        <v>#N/A</v>
      </c>
      <c r="M64" s="263" t="e">
        <f t="shared" si="24"/>
        <v>#N/A</v>
      </c>
    </row>
    <row r="65" spans="1:13" s="263" customFormat="1" ht="11.25" customHeight="1">
      <c r="A65" s="259" t="s">
        <v>705</v>
      </c>
      <c r="B65" s="260" t="e">
        <f t="shared" si="13"/>
        <v>#N/A</v>
      </c>
      <c r="C65" s="261" t="e">
        <f t="shared" si="14"/>
        <v>#N/A</v>
      </c>
      <c r="D65" s="262" t="e">
        <f t="shared" si="15"/>
        <v>#N/A</v>
      </c>
      <c r="E65" s="256" t="e">
        <f t="shared" si="16"/>
        <v>#N/A</v>
      </c>
      <c r="F65" s="257" t="e">
        <f t="shared" si="17"/>
        <v>#N/A</v>
      </c>
      <c r="G65" s="256" t="e">
        <f t="shared" si="18"/>
        <v>#N/A</v>
      </c>
      <c r="H65" s="257" t="e">
        <f t="shared" si="19"/>
        <v>#N/A</v>
      </c>
      <c r="I65" s="256" t="e">
        <f t="shared" si="20"/>
        <v>#N/A</v>
      </c>
      <c r="J65" s="257" t="e">
        <f t="shared" si="21"/>
        <v>#N/A</v>
      </c>
      <c r="K65" s="256" t="e">
        <f t="shared" si="22"/>
        <v>#N/A</v>
      </c>
      <c r="L65" s="258" t="e">
        <f t="shared" si="23"/>
        <v>#N/A</v>
      </c>
      <c r="M65" s="263" t="e">
        <f t="shared" si="24"/>
        <v>#N/A</v>
      </c>
    </row>
    <row r="66" spans="1:13" s="263" customFormat="1" ht="11.25" customHeight="1">
      <c r="A66" s="259" t="s">
        <v>706</v>
      </c>
      <c r="B66" s="260" t="e">
        <f t="shared" si="13"/>
        <v>#N/A</v>
      </c>
      <c r="C66" s="261" t="e">
        <f t="shared" si="14"/>
        <v>#N/A</v>
      </c>
      <c r="D66" s="262" t="e">
        <f t="shared" si="15"/>
        <v>#N/A</v>
      </c>
      <c r="E66" s="256" t="e">
        <f t="shared" si="16"/>
        <v>#N/A</v>
      </c>
      <c r="F66" s="257" t="e">
        <f t="shared" si="17"/>
        <v>#N/A</v>
      </c>
      <c r="G66" s="256" t="e">
        <f t="shared" si="18"/>
        <v>#N/A</v>
      </c>
      <c r="H66" s="257" t="e">
        <f t="shared" si="19"/>
        <v>#N/A</v>
      </c>
      <c r="I66" s="256" t="e">
        <f t="shared" si="20"/>
        <v>#N/A</v>
      </c>
      <c r="J66" s="257" t="e">
        <f t="shared" si="21"/>
        <v>#N/A</v>
      </c>
      <c r="K66" s="256" t="e">
        <f t="shared" si="22"/>
        <v>#N/A</v>
      </c>
      <c r="L66" s="258" t="e">
        <f t="shared" si="23"/>
        <v>#N/A</v>
      </c>
      <c r="M66" s="263" t="e">
        <f t="shared" si="24"/>
        <v>#N/A</v>
      </c>
    </row>
    <row r="67" spans="1:13" s="263" customFormat="1" ht="11.25" customHeight="1">
      <c r="A67" s="259" t="s">
        <v>707</v>
      </c>
      <c r="B67" s="260" t="e">
        <f t="shared" si="13"/>
        <v>#N/A</v>
      </c>
      <c r="C67" s="261" t="e">
        <f t="shared" si="14"/>
        <v>#N/A</v>
      </c>
      <c r="D67" s="262" t="e">
        <f t="shared" si="15"/>
        <v>#N/A</v>
      </c>
      <c r="E67" s="256" t="e">
        <f t="shared" si="16"/>
        <v>#N/A</v>
      </c>
      <c r="F67" s="257" t="e">
        <f t="shared" si="17"/>
        <v>#N/A</v>
      </c>
      <c r="G67" s="256" t="e">
        <f t="shared" si="18"/>
        <v>#N/A</v>
      </c>
      <c r="H67" s="257" t="e">
        <f t="shared" si="19"/>
        <v>#N/A</v>
      </c>
      <c r="I67" s="256" t="e">
        <f t="shared" si="20"/>
        <v>#N/A</v>
      </c>
      <c r="J67" s="257" t="e">
        <f t="shared" si="21"/>
        <v>#N/A</v>
      </c>
      <c r="K67" s="256" t="e">
        <f t="shared" si="22"/>
        <v>#N/A</v>
      </c>
      <c r="L67" s="258" t="e">
        <f t="shared" si="23"/>
        <v>#N/A</v>
      </c>
      <c r="M67" s="263" t="e">
        <f t="shared" si="24"/>
        <v>#N/A</v>
      </c>
    </row>
    <row r="68" spans="1:13" s="263" customFormat="1" ht="11.25" customHeight="1">
      <c r="A68" s="259" t="s">
        <v>708</v>
      </c>
      <c r="B68" s="260" t="e">
        <f t="shared" si="13"/>
        <v>#N/A</v>
      </c>
      <c r="C68" s="261" t="e">
        <f t="shared" si="14"/>
        <v>#N/A</v>
      </c>
      <c r="D68" s="262" t="e">
        <f t="shared" si="15"/>
        <v>#N/A</v>
      </c>
      <c r="E68" s="256" t="e">
        <f t="shared" si="16"/>
        <v>#N/A</v>
      </c>
      <c r="F68" s="257" t="e">
        <f t="shared" si="17"/>
        <v>#N/A</v>
      </c>
      <c r="G68" s="256" t="e">
        <f t="shared" si="18"/>
        <v>#N/A</v>
      </c>
      <c r="H68" s="257" t="e">
        <f t="shared" si="19"/>
        <v>#N/A</v>
      </c>
      <c r="I68" s="256" t="e">
        <f t="shared" si="20"/>
        <v>#N/A</v>
      </c>
      <c r="J68" s="257" t="e">
        <f t="shared" si="21"/>
        <v>#N/A</v>
      </c>
      <c r="K68" s="256" t="e">
        <f t="shared" si="22"/>
        <v>#N/A</v>
      </c>
      <c r="L68" s="258" t="e">
        <f t="shared" si="23"/>
        <v>#N/A</v>
      </c>
      <c r="M68" s="263" t="e">
        <f t="shared" si="24"/>
        <v>#N/A</v>
      </c>
    </row>
    <row r="69" spans="1:13" s="263" customFormat="1" ht="11.25" customHeight="1">
      <c r="A69" s="259" t="s">
        <v>709</v>
      </c>
      <c r="B69" s="260" t="e">
        <f t="shared" si="13"/>
        <v>#N/A</v>
      </c>
      <c r="C69" s="261" t="e">
        <f t="shared" si="14"/>
        <v>#N/A</v>
      </c>
      <c r="D69" s="262" t="e">
        <f t="shared" si="15"/>
        <v>#N/A</v>
      </c>
      <c r="E69" s="256" t="e">
        <f t="shared" si="16"/>
        <v>#N/A</v>
      </c>
      <c r="F69" s="257" t="e">
        <f t="shared" si="17"/>
        <v>#N/A</v>
      </c>
      <c r="G69" s="256" t="e">
        <f t="shared" si="18"/>
        <v>#N/A</v>
      </c>
      <c r="H69" s="257" t="e">
        <f t="shared" si="19"/>
        <v>#N/A</v>
      </c>
      <c r="I69" s="256" t="e">
        <f t="shared" si="20"/>
        <v>#N/A</v>
      </c>
      <c r="J69" s="257" t="e">
        <f t="shared" si="21"/>
        <v>#N/A</v>
      </c>
      <c r="K69" s="256" t="e">
        <f t="shared" si="22"/>
        <v>#N/A</v>
      </c>
      <c r="L69" s="258" t="e">
        <f t="shared" si="23"/>
        <v>#N/A</v>
      </c>
      <c r="M69" s="263" t="e">
        <f t="shared" si="24"/>
        <v>#N/A</v>
      </c>
    </row>
    <row r="70" spans="1:13" s="263" customFormat="1" ht="11.25" customHeight="1">
      <c r="A70" s="259" t="s">
        <v>710</v>
      </c>
      <c r="B70" s="260" t="e">
        <f t="shared" si="13"/>
        <v>#N/A</v>
      </c>
      <c r="C70" s="261" t="e">
        <f t="shared" si="14"/>
        <v>#N/A</v>
      </c>
      <c r="D70" s="262" t="e">
        <f t="shared" si="15"/>
        <v>#N/A</v>
      </c>
      <c r="E70" s="256" t="e">
        <f t="shared" si="16"/>
        <v>#N/A</v>
      </c>
      <c r="F70" s="257" t="e">
        <f t="shared" si="17"/>
        <v>#N/A</v>
      </c>
      <c r="G70" s="256" t="e">
        <f t="shared" si="18"/>
        <v>#N/A</v>
      </c>
      <c r="H70" s="257" t="e">
        <f t="shared" si="19"/>
        <v>#N/A</v>
      </c>
      <c r="I70" s="256" t="e">
        <f t="shared" si="20"/>
        <v>#N/A</v>
      </c>
      <c r="J70" s="257" t="e">
        <f t="shared" si="21"/>
        <v>#N/A</v>
      </c>
      <c r="K70" s="256" t="e">
        <f t="shared" si="22"/>
        <v>#N/A</v>
      </c>
      <c r="L70" s="258" t="e">
        <f t="shared" si="23"/>
        <v>#N/A</v>
      </c>
      <c r="M70" s="263" t="e">
        <f t="shared" si="24"/>
        <v>#N/A</v>
      </c>
    </row>
    <row r="71" spans="1:13" s="263" customFormat="1" ht="11.25" customHeight="1">
      <c r="A71" s="259" t="s">
        <v>711</v>
      </c>
      <c r="B71" s="260" t="e">
        <f t="shared" si="13"/>
        <v>#N/A</v>
      </c>
      <c r="C71" s="261" t="e">
        <f t="shared" si="14"/>
        <v>#N/A</v>
      </c>
      <c r="D71" s="262" t="e">
        <f t="shared" si="15"/>
        <v>#N/A</v>
      </c>
      <c r="E71" s="256" t="e">
        <f t="shared" si="16"/>
        <v>#N/A</v>
      </c>
      <c r="F71" s="257" t="e">
        <f t="shared" si="17"/>
        <v>#N/A</v>
      </c>
      <c r="G71" s="256" t="e">
        <f t="shared" si="18"/>
        <v>#N/A</v>
      </c>
      <c r="H71" s="257" t="e">
        <f t="shared" si="19"/>
        <v>#N/A</v>
      </c>
      <c r="I71" s="256" t="e">
        <f t="shared" si="20"/>
        <v>#N/A</v>
      </c>
      <c r="J71" s="257" t="e">
        <f t="shared" si="21"/>
        <v>#N/A</v>
      </c>
      <c r="K71" s="256" t="e">
        <f t="shared" si="22"/>
        <v>#N/A</v>
      </c>
      <c r="L71" s="258" t="e">
        <f t="shared" si="23"/>
        <v>#N/A</v>
      </c>
      <c r="M71" s="263" t="e">
        <f t="shared" si="24"/>
        <v>#N/A</v>
      </c>
    </row>
    <row r="72" spans="1:13" s="263" customFormat="1" ht="11.25" customHeight="1">
      <c r="A72" s="259" t="s">
        <v>712</v>
      </c>
      <c r="B72" s="260" t="e">
        <f t="shared" si="13"/>
        <v>#N/A</v>
      </c>
      <c r="C72" s="261" t="e">
        <f t="shared" si="14"/>
        <v>#N/A</v>
      </c>
      <c r="D72" s="262" t="e">
        <f t="shared" si="15"/>
        <v>#N/A</v>
      </c>
      <c r="E72" s="256" t="e">
        <f t="shared" si="16"/>
        <v>#N/A</v>
      </c>
      <c r="F72" s="257" t="e">
        <f t="shared" si="17"/>
        <v>#N/A</v>
      </c>
      <c r="G72" s="256" t="e">
        <f t="shared" si="18"/>
        <v>#N/A</v>
      </c>
      <c r="H72" s="257" t="e">
        <f t="shared" si="19"/>
        <v>#N/A</v>
      </c>
      <c r="I72" s="256" t="e">
        <f t="shared" si="20"/>
        <v>#N/A</v>
      </c>
      <c r="J72" s="257" t="e">
        <f t="shared" si="21"/>
        <v>#N/A</v>
      </c>
      <c r="K72" s="256" t="e">
        <f t="shared" si="22"/>
        <v>#N/A</v>
      </c>
      <c r="L72" s="258" t="e">
        <f t="shared" si="23"/>
        <v>#N/A</v>
      </c>
      <c r="M72" s="263" t="e">
        <f t="shared" si="24"/>
        <v>#N/A</v>
      </c>
    </row>
    <row r="73" spans="1:13" s="263" customFormat="1" ht="11.25" customHeight="1">
      <c r="A73" s="259" t="s">
        <v>713</v>
      </c>
      <c r="B73" s="260" t="e">
        <f t="shared" si="13"/>
        <v>#N/A</v>
      </c>
      <c r="C73" s="261" t="e">
        <f t="shared" si="14"/>
        <v>#N/A</v>
      </c>
      <c r="D73" s="262" t="e">
        <f t="shared" si="15"/>
        <v>#N/A</v>
      </c>
      <c r="E73" s="256" t="e">
        <f t="shared" si="16"/>
        <v>#N/A</v>
      </c>
      <c r="F73" s="257" t="e">
        <f t="shared" si="17"/>
        <v>#N/A</v>
      </c>
      <c r="G73" s="256" t="e">
        <f t="shared" si="18"/>
        <v>#N/A</v>
      </c>
      <c r="H73" s="257" t="e">
        <f t="shared" si="19"/>
        <v>#N/A</v>
      </c>
      <c r="I73" s="256" t="e">
        <f t="shared" si="20"/>
        <v>#N/A</v>
      </c>
      <c r="J73" s="257" t="e">
        <f t="shared" si="21"/>
        <v>#N/A</v>
      </c>
      <c r="K73" s="256" t="e">
        <f t="shared" si="22"/>
        <v>#N/A</v>
      </c>
      <c r="L73" s="258" t="e">
        <f t="shared" si="23"/>
        <v>#N/A</v>
      </c>
      <c r="M73" s="263" t="e">
        <f t="shared" si="24"/>
        <v>#N/A</v>
      </c>
    </row>
    <row r="74" spans="1:13" s="263" customFormat="1" ht="11.25" customHeight="1">
      <c r="A74" s="259" t="s">
        <v>714</v>
      </c>
      <c r="B74" s="260" t="e">
        <f t="shared" si="13"/>
        <v>#N/A</v>
      </c>
      <c r="C74" s="261" t="e">
        <f t="shared" si="14"/>
        <v>#N/A</v>
      </c>
      <c r="D74" s="262" t="e">
        <f t="shared" si="15"/>
        <v>#N/A</v>
      </c>
      <c r="E74" s="256" t="e">
        <f t="shared" si="16"/>
        <v>#N/A</v>
      </c>
      <c r="F74" s="257" t="e">
        <f t="shared" si="17"/>
        <v>#N/A</v>
      </c>
      <c r="G74" s="256" t="e">
        <f t="shared" si="18"/>
        <v>#N/A</v>
      </c>
      <c r="H74" s="257" t="e">
        <f t="shared" si="19"/>
        <v>#N/A</v>
      </c>
      <c r="I74" s="256" t="e">
        <f t="shared" si="20"/>
        <v>#N/A</v>
      </c>
      <c r="J74" s="257" t="e">
        <f t="shared" si="21"/>
        <v>#N/A</v>
      </c>
      <c r="K74" s="256" t="e">
        <f t="shared" si="22"/>
        <v>#N/A</v>
      </c>
      <c r="L74" s="258" t="e">
        <f t="shared" si="23"/>
        <v>#N/A</v>
      </c>
      <c r="M74" s="263" t="e">
        <f t="shared" si="24"/>
        <v>#N/A</v>
      </c>
    </row>
    <row r="75" spans="1:13" s="263" customFormat="1" ht="11.25" customHeight="1">
      <c r="A75" s="259" t="s">
        <v>715</v>
      </c>
      <c r="B75" s="260" t="e">
        <f t="shared" si="13"/>
        <v>#N/A</v>
      </c>
      <c r="C75" s="261" t="e">
        <f t="shared" si="14"/>
        <v>#N/A</v>
      </c>
      <c r="D75" s="262" t="e">
        <f t="shared" si="15"/>
        <v>#N/A</v>
      </c>
      <c r="E75" s="256" t="e">
        <f t="shared" si="16"/>
        <v>#N/A</v>
      </c>
      <c r="F75" s="257" t="e">
        <f t="shared" si="17"/>
        <v>#N/A</v>
      </c>
      <c r="G75" s="256" t="e">
        <f t="shared" si="18"/>
        <v>#N/A</v>
      </c>
      <c r="H75" s="257" t="e">
        <f t="shared" si="19"/>
        <v>#N/A</v>
      </c>
      <c r="I75" s="256" t="e">
        <f t="shared" si="20"/>
        <v>#N/A</v>
      </c>
      <c r="J75" s="257" t="e">
        <f t="shared" si="21"/>
        <v>#N/A</v>
      </c>
      <c r="K75" s="256" t="e">
        <f t="shared" si="22"/>
        <v>#N/A</v>
      </c>
      <c r="L75" s="258" t="e">
        <f t="shared" si="23"/>
        <v>#N/A</v>
      </c>
      <c r="M75" s="263" t="e">
        <f t="shared" si="24"/>
        <v>#N/A</v>
      </c>
    </row>
    <row r="76" spans="1:13" s="263" customFormat="1" ht="11.25" customHeight="1">
      <c r="A76" s="259" t="s">
        <v>716</v>
      </c>
      <c r="B76" s="260" t="e">
        <f t="shared" si="13"/>
        <v>#N/A</v>
      </c>
      <c r="C76" s="261" t="e">
        <f t="shared" si="14"/>
        <v>#N/A</v>
      </c>
      <c r="D76" s="262" t="e">
        <f t="shared" si="15"/>
        <v>#N/A</v>
      </c>
      <c r="E76" s="256" t="e">
        <f t="shared" si="16"/>
        <v>#N/A</v>
      </c>
      <c r="F76" s="257" t="e">
        <f t="shared" si="17"/>
        <v>#N/A</v>
      </c>
      <c r="G76" s="256" t="e">
        <f t="shared" si="18"/>
        <v>#N/A</v>
      </c>
      <c r="H76" s="257" t="e">
        <f t="shared" si="19"/>
        <v>#N/A</v>
      </c>
      <c r="I76" s="256" t="e">
        <f t="shared" si="20"/>
        <v>#N/A</v>
      </c>
      <c r="J76" s="257" t="e">
        <f t="shared" si="21"/>
        <v>#N/A</v>
      </c>
      <c r="K76" s="256" t="e">
        <f t="shared" si="22"/>
        <v>#N/A</v>
      </c>
      <c r="L76" s="258" t="e">
        <f t="shared" si="23"/>
        <v>#N/A</v>
      </c>
      <c r="M76" s="263" t="e">
        <f t="shared" si="24"/>
        <v>#N/A</v>
      </c>
    </row>
    <row r="77" spans="1:13" s="263" customFormat="1" ht="11.25" customHeight="1">
      <c r="A77" s="259" t="s">
        <v>717</v>
      </c>
      <c r="B77" s="260" t="e">
        <f t="shared" si="13"/>
        <v>#N/A</v>
      </c>
      <c r="C77" s="261" t="e">
        <f t="shared" si="14"/>
        <v>#N/A</v>
      </c>
      <c r="D77" s="262" t="e">
        <f t="shared" si="15"/>
        <v>#N/A</v>
      </c>
      <c r="E77" s="256" t="e">
        <f t="shared" si="16"/>
        <v>#N/A</v>
      </c>
      <c r="F77" s="257" t="e">
        <f t="shared" si="17"/>
        <v>#N/A</v>
      </c>
      <c r="G77" s="256" t="e">
        <f t="shared" si="18"/>
        <v>#N/A</v>
      </c>
      <c r="H77" s="257" t="e">
        <f t="shared" si="19"/>
        <v>#N/A</v>
      </c>
      <c r="I77" s="256" t="e">
        <f t="shared" si="20"/>
        <v>#N/A</v>
      </c>
      <c r="J77" s="257" t="e">
        <f t="shared" si="21"/>
        <v>#N/A</v>
      </c>
      <c r="K77" s="256" t="e">
        <f t="shared" si="22"/>
        <v>#N/A</v>
      </c>
      <c r="L77" s="258" t="e">
        <f t="shared" si="23"/>
        <v>#N/A</v>
      </c>
      <c r="M77" s="263" t="e">
        <f t="shared" si="24"/>
        <v>#N/A</v>
      </c>
    </row>
    <row r="78" spans="1:13" s="263" customFormat="1" ht="11.25" customHeight="1">
      <c r="A78" s="259" t="s">
        <v>718</v>
      </c>
      <c r="B78" s="260" t="e">
        <f t="shared" si="13"/>
        <v>#N/A</v>
      </c>
      <c r="C78" s="261" t="e">
        <f t="shared" si="14"/>
        <v>#N/A</v>
      </c>
      <c r="D78" s="262" t="e">
        <f t="shared" si="15"/>
        <v>#N/A</v>
      </c>
      <c r="E78" s="256" t="e">
        <f t="shared" si="16"/>
        <v>#N/A</v>
      </c>
      <c r="F78" s="257" t="e">
        <f t="shared" si="17"/>
        <v>#N/A</v>
      </c>
      <c r="G78" s="256" t="e">
        <f t="shared" si="18"/>
        <v>#N/A</v>
      </c>
      <c r="H78" s="257" t="e">
        <f t="shared" si="19"/>
        <v>#N/A</v>
      </c>
      <c r="I78" s="256" t="e">
        <f t="shared" si="20"/>
        <v>#N/A</v>
      </c>
      <c r="J78" s="257" t="e">
        <f t="shared" si="21"/>
        <v>#N/A</v>
      </c>
      <c r="K78" s="256" t="e">
        <f t="shared" si="22"/>
        <v>#N/A</v>
      </c>
      <c r="L78" s="258" t="e">
        <f t="shared" si="23"/>
        <v>#N/A</v>
      </c>
      <c r="M78" s="263" t="e">
        <f t="shared" si="24"/>
        <v>#N/A</v>
      </c>
    </row>
    <row r="79" spans="1:13" s="263" customFormat="1" ht="11.25" customHeight="1">
      <c r="A79" s="259" t="s">
        <v>719</v>
      </c>
      <c r="B79" s="260" t="e">
        <f t="shared" si="13"/>
        <v>#N/A</v>
      </c>
      <c r="C79" s="261" t="e">
        <f t="shared" si="14"/>
        <v>#N/A</v>
      </c>
      <c r="D79" s="262" t="e">
        <f t="shared" si="15"/>
        <v>#N/A</v>
      </c>
      <c r="E79" s="256" t="e">
        <f t="shared" si="16"/>
        <v>#N/A</v>
      </c>
      <c r="F79" s="257" t="e">
        <f t="shared" si="17"/>
        <v>#N/A</v>
      </c>
      <c r="G79" s="256" t="e">
        <f t="shared" si="18"/>
        <v>#N/A</v>
      </c>
      <c r="H79" s="257" t="e">
        <f t="shared" si="19"/>
        <v>#N/A</v>
      </c>
      <c r="I79" s="256" t="e">
        <f t="shared" si="20"/>
        <v>#N/A</v>
      </c>
      <c r="J79" s="257" t="e">
        <f t="shared" si="21"/>
        <v>#N/A</v>
      </c>
      <c r="K79" s="256" t="e">
        <f t="shared" si="22"/>
        <v>#N/A</v>
      </c>
      <c r="L79" s="258" t="e">
        <f t="shared" si="23"/>
        <v>#N/A</v>
      </c>
      <c r="M79" s="263" t="e">
        <f t="shared" si="24"/>
        <v>#N/A</v>
      </c>
    </row>
    <row r="80" spans="1:13" s="263" customFormat="1" ht="11.25" customHeight="1">
      <c r="A80" s="259" t="s">
        <v>720</v>
      </c>
      <c r="B80" s="260" t="e">
        <f t="shared" si="13"/>
        <v>#N/A</v>
      </c>
      <c r="C80" s="261" t="e">
        <f t="shared" si="14"/>
        <v>#N/A</v>
      </c>
      <c r="D80" s="262" t="e">
        <f t="shared" si="15"/>
        <v>#N/A</v>
      </c>
      <c r="E80" s="256" t="e">
        <f t="shared" si="16"/>
        <v>#N/A</v>
      </c>
      <c r="F80" s="257" t="e">
        <f t="shared" si="17"/>
        <v>#N/A</v>
      </c>
      <c r="G80" s="256" t="e">
        <f t="shared" si="18"/>
        <v>#N/A</v>
      </c>
      <c r="H80" s="257" t="e">
        <f t="shared" si="19"/>
        <v>#N/A</v>
      </c>
      <c r="I80" s="256" t="e">
        <f t="shared" si="20"/>
        <v>#N/A</v>
      </c>
      <c r="J80" s="257" t="e">
        <f t="shared" si="21"/>
        <v>#N/A</v>
      </c>
      <c r="K80" s="256" t="e">
        <f t="shared" si="22"/>
        <v>#N/A</v>
      </c>
      <c r="L80" s="258" t="e">
        <f t="shared" si="23"/>
        <v>#N/A</v>
      </c>
      <c r="M80" s="263" t="e">
        <f t="shared" si="24"/>
        <v>#N/A</v>
      </c>
    </row>
    <row r="81" spans="4:13" ht="15" customHeight="1">
      <c r="D81" s="1"/>
      <c r="F81" s="1"/>
      <c r="L81" s="1"/>
      <c r="M81" s="264" t="e">
        <f t="shared" si="24"/>
        <v>#N/A</v>
      </c>
    </row>
    <row r="82" spans="1:256" ht="15" customHeight="1">
      <c r="A82" s="265" t="s">
        <v>721</v>
      </c>
      <c r="B82" s="237"/>
      <c r="C82" s="238"/>
      <c r="D82" s="239"/>
      <c r="E82" s="240"/>
      <c r="F82" s="241"/>
      <c r="G82" s="240"/>
      <c r="H82" s="242"/>
      <c r="I82" s="240"/>
      <c r="J82" s="242"/>
      <c r="K82" s="240"/>
      <c r="L82" s="243"/>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13" s="263" customFormat="1" ht="11.25" customHeight="1">
      <c r="A83" s="259" t="s">
        <v>722</v>
      </c>
      <c r="B83" s="260" t="e">
        <f aca="true" t="shared" si="25" ref="B83:B97">NA()</f>
        <v>#N/A</v>
      </c>
      <c r="C83" s="261" t="e">
        <f aca="true" t="shared" si="26" ref="C83:C97">NA()</f>
        <v>#N/A</v>
      </c>
      <c r="D83" s="262" t="e">
        <f aca="true" t="shared" si="27" ref="D83:D97">NA()</f>
        <v>#N/A</v>
      </c>
      <c r="E83" s="256" t="e">
        <f aca="true" t="shared" si="28" ref="E83:E97">NA()</f>
        <v>#N/A</v>
      </c>
      <c r="F83" s="257" t="e">
        <f aca="true" t="shared" si="29" ref="F83:F97">NA()</f>
        <v>#N/A</v>
      </c>
      <c r="G83" s="256" t="e">
        <f aca="true" t="shared" si="30" ref="G83:G97">NA()</f>
        <v>#N/A</v>
      </c>
      <c r="H83" s="257" t="e">
        <f aca="true" t="shared" si="31" ref="H83:H97">NA()</f>
        <v>#N/A</v>
      </c>
      <c r="I83" s="256" t="e">
        <f aca="true" t="shared" si="32" ref="I83:I97">NA()</f>
        <v>#N/A</v>
      </c>
      <c r="J83" s="257" t="e">
        <f aca="true" t="shared" si="33" ref="J83:J97">NA()</f>
        <v>#N/A</v>
      </c>
      <c r="K83" s="256" t="e">
        <f aca="true" t="shared" si="34" ref="K83:K97">NA()</f>
        <v>#N/A</v>
      </c>
      <c r="L83" s="258" t="e">
        <f aca="true" t="shared" si="35" ref="L83:L97">NA()</f>
        <v>#N/A</v>
      </c>
      <c r="M83" s="263" t="e">
        <f aca="true" t="shared" si="36" ref="M83:M97">NA()</f>
        <v>#N/A</v>
      </c>
    </row>
    <row r="84" spans="1:13" s="263" customFormat="1" ht="11.25" customHeight="1">
      <c r="A84" s="259" t="s">
        <v>723</v>
      </c>
      <c r="B84" s="260" t="e">
        <f t="shared" si="25"/>
        <v>#N/A</v>
      </c>
      <c r="C84" s="261" t="e">
        <f t="shared" si="26"/>
        <v>#N/A</v>
      </c>
      <c r="D84" s="262" t="e">
        <f t="shared" si="27"/>
        <v>#N/A</v>
      </c>
      <c r="E84" s="256" t="e">
        <f t="shared" si="28"/>
        <v>#N/A</v>
      </c>
      <c r="F84" s="257" t="e">
        <f t="shared" si="29"/>
        <v>#N/A</v>
      </c>
      <c r="G84" s="256" t="e">
        <f t="shared" si="30"/>
        <v>#N/A</v>
      </c>
      <c r="H84" s="257" t="e">
        <f t="shared" si="31"/>
        <v>#N/A</v>
      </c>
      <c r="I84" s="256" t="e">
        <f t="shared" si="32"/>
        <v>#N/A</v>
      </c>
      <c r="J84" s="257" t="e">
        <f t="shared" si="33"/>
        <v>#N/A</v>
      </c>
      <c r="K84" s="256" t="e">
        <f t="shared" si="34"/>
        <v>#N/A</v>
      </c>
      <c r="L84" s="258" t="e">
        <f t="shared" si="35"/>
        <v>#N/A</v>
      </c>
      <c r="M84" s="263" t="e">
        <f t="shared" si="36"/>
        <v>#N/A</v>
      </c>
    </row>
    <row r="85" spans="1:13" s="263" customFormat="1" ht="11.25" customHeight="1">
      <c r="A85" s="259" t="s">
        <v>724</v>
      </c>
      <c r="B85" s="260" t="e">
        <f t="shared" si="25"/>
        <v>#N/A</v>
      </c>
      <c r="C85" s="261" t="e">
        <f t="shared" si="26"/>
        <v>#N/A</v>
      </c>
      <c r="D85" s="262" t="e">
        <f t="shared" si="27"/>
        <v>#N/A</v>
      </c>
      <c r="E85" s="256" t="e">
        <f t="shared" si="28"/>
        <v>#N/A</v>
      </c>
      <c r="F85" s="257" t="e">
        <f t="shared" si="29"/>
        <v>#N/A</v>
      </c>
      <c r="G85" s="256" t="e">
        <f t="shared" si="30"/>
        <v>#N/A</v>
      </c>
      <c r="H85" s="257" t="e">
        <f t="shared" si="31"/>
        <v>#N/A</v>
      </c>
      <c r="I85" s="256" t="e">
        <f t="shared" si="32"/>
        <v>#N/A</v>
      </c>
      <c r="J85" s="257" t="e">
        <f t="shared" si="33"/>
        <v>#N/A</v>
      </c>
      <c r="K85" s="256" t="e">
        <f t="shared" si="34"/>
        <v>#N/A</v>
      </c>
      <c r="L85" s="258" t="e">
        <f t="shared" si="35"/>
        <v>#N/A</v>
      </c>
      <c r="M85" s="263" t="e">
        <f t="shared" si="36"/>
        <v>#N/A</v>
      </c>
    </row>
    <row r="86" spans="1:13" s="263" customFormat="1" ht="11.25" customHeight="1">
      <c r="A86" s="259" t="s">
        <v>725</v>
      </c>
      <c r="B86" s="260" t="e">
        <f t="shared" si="25"/>
        <v>#N/A</v>
      </c>
      <c r="C86" s="261" t="e">
        <f t="shared" si="26"/>
        <v>#N/A</v>
      </c>
      <c r="D86" s="262" t="e">
        <f t="shared" si="27"/>
        <v>#N/A</v>
      </c>
      <c r="E86" s="256" t="e">
        <f t="shared" si="28"/>
        <v>#N/A</v>
      </c>
      <c r="F86" s="257" t="e">
        <f t="shared" si="29"/>
        <v>#N/A</v>
      </c>
      <c r="G86" s="256" t="e">
        <f t="shared" si="30"/>
        <v>#N/A</v>
      </c>
      <c r="H86" s="257" t="e">
        <f t="shared" si="31"/>
        <v>#N/A</v>
      </c>
      <c r="I86" s="256" t="e">
        <f t="shared" si="32"/>
        <v>#N/A</v>
      </c>
      <c r="J86" s="257" t="e">
        <f t="shared" si="33"/>
        <v>#N/A</v>
      </c>
      <c r="K86" s="256" t="e">
        <f t="shared" si="34"/>
        <v>#N/A</v>
      </c>
      <c r="L86" s="258" t="e">
        <f t="shared" si="35"/>
        <v>#N/A</v>
      </c>
      <c r="M86" s="263" t="e">
        <f t="shared" si="36"/>
        <v>#N/A</v>
      </c>
    </row>
    <row r="87" spans="1:13" s="263" customFormat="1" ht="11.25" customHeight="1">
      <c r="A87" s="259" t="s">
        <v>726</v>
      </c>
      <c r="B87" s="260" t="e">
        <f t="shared" si="25"/>
        <v>#N/A</v>
      </c>
      <c r="C87" s="261" t="e">
        <f t="shared" si="26"/>
        <v>#N/A</v>
      </c>
      <c r="D87" s="262" t="e">
        <f t="shared" si="27"/>
        <v>#N/A</v>
      </c>
      <c r="E87" s="256" t="e">
        <f t="shared" si="28"/>
        <v>#N/A</v>
      </c>
      <c r="F87" s="257" t="e">
        <f t="shared" si="29"/>
        <v>#N/A</v>
      </c>
      <c r="G87" s="256" t="e">
        <f t="shared" si="30"/>
        <v>#N/A</v>
      </c>
      <c r="H87" s="257" t="e">
        <f t="shared" si="31"/>
        <v>#N/A</v>
      </c>
      <c r="I87" s="256" t="e">
        <f t="shared" si="32"/>
        <v>#N/A</v>
      </c>
      <c r="J87" s="257" t="e">
        <f t="shared" si="33"/>
        <v>#N/A</v>
      </c>
      <c r="K87" s="256" t="e">
        <f t="shared" si="34"/>
        <v>#N/A</v>
      </c>
      <c r="L87" s="258" t="e">
        <f t="shared" si="35"/>
        <v>#N/A</v>
      </c>
      <c r="M87" s="263" t="e">
        <f t="shared" si="36"/>
        <v>#N/A</v>
      </c>
    </row>
    <row r="88" spans="1:13" s="263" customFormat="1" ht="11.25" customHeight="1">
      <c r="A88" s="259" t="s">
        <v>727</v>
      </c>
      <c r="B88" s="260" t="e">
        <f t="shared" si="25"/>
        <v>#N/A</v>
      </c>
      <c r="C88" s="261" t="e">
        <f t="shared" si="26"/>
        <v>#N/A</v>
      </c>
      <c r="D88" s="262" t="e">
        <f t="shared" si="27"/>
        <v>#N/A</v>
      </c>
      <c r="E88" s="256" t="e">
        <f t="shared" si="28"/>
        <v>#N/A</v>
      </c>
      <c r="F88" s="257" t="e">
        <f t="shared" si="29"/>
        <v>#N/A</v>
      </c>
      <c r="G88" s="256" t="e">
        <f t="shared" si="30"/>
        <v>#N/A</v>
      </c>
      <c r="H88" s="257" t="e">
        <f t="shared" si="31"/>
        <v>#N/A</v>
      </c>
      <c r="I88" s="256" t="e">
        <f t="shared" si="32"/>
        <v>#N/A</v>
      </c>
      <c r="J88" s="257" t="e">
        <f t="shared" si="33"/>
        <v>#N/A</v>
      </c>
      <c r="K88" s="256" t="e">
        <f t="shared" si="34"/>
        <v>#N/A</v>
      </c>
      <c r="L88" s="258" t="e">
        <f t="shared" si="35"/>
        <v>#N/A</v>
      </c>
      <c r="M88" s="263" t="e">
        <f t="shared" si="36"/>
        <v>#N/A</v>
      </c>
    </row>
    <row r="89" spans="1:13" s="263" customFormat="1" ht="11.25" customHeight="1">
      <c r="A89" s="259" t="s">
        <v>728</v>
      </c>
      <c r="B89" s="260" t="e">
        <f t="shared" si="25"/>
        <v>#N/A</v>
      </c>
      <c r="C89" s="261" t="e">
        <f t="shared" si="26"/>
        <v>#N/A</v>
      </c>
      <c r="D89" s="262" t="e">
        <f t="shared" si="27"/>
        <v>#N/A</v>
      </c>
      <c r="E89" s="256" t="e">
        <f t="shared" si="28"/>
        <v>#N/A</v>
      </c>
      <c r="F89" s="257" t="e">
        <f t="shared" si="29"/>
        <v>#N/A</v>
      </c>
      <c r="G89" s="256" t="e">
        <f t="shared" si="30"/>
        <v>#N/A</v>
      </c>
      <c r="H89" s="257" t="e">
        <f t="shared" si="31"/>
        <v>#N/A</v>
      </c>
      <c r="I89" s="256" t="e">
        <f t="shared" si="32"/>
        <v>#N/A</v>
      </c>
      <c r="J89" s="257" t="e">
        <f t="shared" si="33"/>
        <v>#N/A</v>
      </c>
      <c r="K89" s="256" t="e">
        <f t="shared" si="34"/>
        <v>#N/A</v>
      </c>
      <c r="L89" s="258" t="e">
        <f t="shared" si="35"/>
        <v>#N/A</v>
      </c>
      <c r="M89" s="263" t="e">
        <f t="shared" si="36"/>
        <v>#N/A</v>
      </c>
    </row>
    <row r="90" spans="1:13" s="263" customFormat="1" ht="11.25" customHeight="1">
      <c r="A90" s="259" t="s">
        <v>729</v>
      </c>
      <c r="B90" s="260" t="e">
        <f t="shared" si="25"/>
        <v>#N/A</v>
      </c>
      <c r="C90" s="261" t="e">
        <f t="shared" si="26"/>
        <v>#N/A</v>
      </c>
      <c r="D90" s="262" t="e">
        <f t="shared" si="27"/>
        <v>#N/A</v>
      </c>
      <c r="E90" s="256" t="e">
        <f t="shared" si="28"/>
        <v>#N/A</v>
      </c>
      <c r="F90" s="257" t="e">
        <f t="shared" si="29"/>
        <v>#N/A</v>
      </c>
      <c r="G90" s="256" t="e">
        <f t="shared" si="30"/>
        <v>#N/A</v>
      </c>
      <c r="H90" s="257" t="e">
        <f t="shared" si="31"/>
        <v>#N/A</v>
      </c>
      <c r="I90" s="256" t="e">
        <f t="shared" si="32"/>
        <v>#N/A</v>
      </c>
      <c r="J90" s="257" t="e">
        <f t="shared" si="33"/>
        <v>#N/A</v>
      </c>
      <c r="K90" s="256" t="e">
        <f t="shared" si="34"/>
        <v>#N/A</v>
      </c>
      <c r="L90" s="258" t="e">
        <f t="shared" si="35"/>
        <v>#N/A</v>
      </c>
      <c r="M90" s="263" t="e">
        <f t="shared" si="36"/>
        <v>#N/A</v>
      </c>
    </row>
    <row r="91" spans="1:13" s="263" customFormat="1" ht="11.25" customHeight="1">
      <c r="A91" s="259" t="s">
        <v>730</v>
      </c>
      <c r="B91" s="260" t="e">
        <f t="shared" si="25"/>
        <v>#N/A</v>
      </c>
      <c r="C91" s="261" t="e">
        <f t="shared" si="26"/>
        <v>#N/A</v>
      </c>
      <c r="D91" s="262" t="e">
        <f t="shared" si="27"/>
        <v>#N/A</v>
      </c>
      <c r="E91" s="256" t="e">
        <f t="shared" si="28"/>
        <v>#N/A</v>
      </c>
      <c r="F91" s="257" t="e">
        <f t="shared" si="29"/>
        <v>#N/A</v>
      </c>
      <c r="G91" s="256" t="e">
        <f t="shared" si="30"/>
        <v>#N/A</v>
      </c>
      <c r="H91" s="257" t="e">
        <f t="shared" si="31"/>
        <v>#N/A</v>
      </c>
      <c r="I91" s="256" t="e">
        <f t="shared" si="32"/>
        <v>#N/A</v>
      </c>
      <c r="J91" s="257" t="e">
        <f t="shared" si="33"/>
        <v>#N/A</v>
      </c>
      <c r="K91" s="256" t="e">
        <f t="shared" si="34"/>
        <v>#N/A</v>
      </c>
      <c r="L91" s="258" t="e">
        <f t="shared" si="35"/>
        <v>#N/A</v>
      </c>
      <c r="M91" s="263" t="e">
        <f t="shared" si="36"/>
        <v>#N/A</v>
      </c>
    </row>
    <row r="92" spans="1:13" s="263" customFormat="1" ht="11.25" customHeight="1">
      <c r="A92" s="259" t="s">
        <v>731</v>
      </c>
      <c r="B92" s="260" t="e">
        <f t="shared" si="25"/>
        <v>#N/A</v>
      </c>
      <c r="C92" s="261" t="e">
        <f t="shared" si="26"/>
        <v>#N/A</v>
      </c>
      <c r="D92" s="262" t="e">
        <f t="shared" si="27"/>
        <v>#N/A</v>
      </c>
      <c r="E92" s="256" t="e">
        <f t="shared" si="28"/>
        <v>#N/A</v>
      </c>
      <c r="F92" s="257" t="e">
        <f t="shared" si="29"/>
        <v>#N/A</v>
      </c>
      <c r="G92" s="256" t="e">
        <f t="shared" si="30"/>
        <v>#N/A</v>
      </c>
      <c r="H92" s="257" t="e">
        <f t="shared" si="31"/>
        <v>#N/A</v>
      </c>
      <c r="I92" s="256" t="e">
        <f t="shared" si="32"/>
        <v>#N/A</v>
      </c>
      <c r="J92" s="257" t="e">
        <f t="shared" si="33"/>
        <v>#N/A</v>
      </c>
      <c r="K92" s="256" t="e">
        <f t="shared" si="34"/>
        <v>#N/A</v>
      </c>
      <c r="L92" s="258" t="e">
        <f t="shared" si="35"/>
        <v>#N/A</v>
      </c>
      <c r="M92" s="263" t="e">
        <f t="shared" si="36"/>
        <v>#N/A</v>
      </c>
    </row>
    <row r="93" spans="1:13" s="263" customFormat="1" ht="11.25" customHeight="1">
      <c r="A93" s="259" t="s">
        <v>732</v>
      </c>
      <c r="B93" s="260" t="e">
        <f t="shared" si="25"/>
        <v>#N/A</v>
      </c>
      <c r="C93" s="261" t="e">
        <f t="shared" si="26"/>
        <v>#N/A</v>
      </c>
      <c r="D93" s="262" t="e">
        <f t="shared" si="27"/>
        <v>#N/A</v>
      </c>
      <c r="E93" s="256" t="e">
        <f t="shared" si="28"/>
        <v>#N/A</v>
      </c>
      <c r="F93" s="257" t="e">
        <f t="shared" si="29"/>
        <v>#N/A</v>
      </c>
      <c r="G93" s="256" t="e">
        <f t="shared" si="30"/>
        <v>#N/A</v>
      </c>
      <c r="H93" s="257" t="e">
        <f t="shared" si="31"/>
        <v>#N/A</v>
      </c>
      <c r="I93" s="256" t="e">
        <f t="shared" si="32"/>
        <v>#N/A</v>
      </c>
      <c r="J93" s="257" t="e">
        <f t="shared" si="33"/>
        <v>#N/A</v>
      </c>
      <c r="K93" s="256" t="e">
        <f t="shared" si="34"/>
        <v>#N/A</v>
      </c>
      <c r="L93" s="258" t="e">
        <f t="shared" si="35"/>
        <v>#N/A</v>
      </c>
      <c r="M93" s="263" t="e">
        <f t="shared" si="36"/>
        <v>#N/A</v>
      </c>
    </row>
    <row r="94" spans="1:13" s="263" customFormat="1" ht="11.25" customHeight="1">
      <c r="A94" s="259" t="s">
        <v>733</v>
      </c>
      <c r="B94" s="260" t="e">
        <f t="shared" si="25"/>
        <v>#N/A</v>
      </c>
      <c r="C94" s="261" t="e">
        <f t="shared" si="26"/>
        <v>#N/A</v>
      </c>
      <c r="D94" s="262" t="e">
        <f t="shared" si="27"/>
        <v>#N/A</v>
      </c>
      <c r="E94" s="256" t="e">
        <f t="shared" si="28"/>
        <v>#N/A</v>
      </c>
      <c r="F94" s="257" t="e">
        <f t="shared" si="29"/>
        <v>#N/A</v>
      </c>
      <c r="G94" s="256" t="e">
        <f t="shared" si="30"/>
        <v>#N/A</v>
      </c>
      <c r="H94" s="257" t="e">
        <f t="shared" si="31"/>
        <v>#N/A</v>
      </c>
      <c r="I94" s="256" t="e">
        <f t="shared" si="32"/>
        <v>#N/A</v>
      </c>
      <c r="J94" s="257" t="e">
        <f t="shared" si="33"/>
        <v>#N/A</v>
      </c>
      <c r="K94" s="256" t="e">
        <f t="shared" si="34"/>
        <v>#N/A</v>
      </c>
      <c r="L94" s="258" t="e">
        <f t="shared" si="35"/>
        <v>#N/A</v>
      </c>
      <c r="M94" s="263" t="e">
        <f t="shared" si="36"/>
        <v>#N/A</v>
      </c>
    </row>
    <row r="95" spans="1:13" s="263" customFormat="1" ht="11.25" customHeight="1">
      <c r="A95" s="259" t="s">
        <v>734</v>
      </c>
      <c r="B95" s="260" t="e">
        <f t="shared" si="25"/>
        <v>#N/A</v>
      </c>
      <c r="C95" s="261" t="e">
        <f t="shared" si="26"/>
        <v>#N/A</v>
      </c>
      <c r="D95" s="262" t="e">
        <f t="shared" si="27"/>
        <v>#N/A</v>
      </c>
      <c r="E95" s="256" t="e">
        <f t="shared" si="28"/>
        <v>#N/A</v>
      </c>
      <c r="F95" s="257" t="e">
        <f t="shared" si="29"/>
        <v>#N/A</v>
      </c>
      <c r="G95" s="256" t="e">
        <f t="shared" si="30"/>
        <v>#N/A</v>
      </c>
      <c r="H95" s="257" t="e">
        <f t="shared" si="31"/>
        <v>#N/A</v>
      </c>
      <c r="I95" s="256" t="e">
        <f t="shared" si="32"/>
        <v>#N/A</v>
      </c>
      <c r="J95" s="257" t="e">
        <f t="shared" si="33"/>
        <v>#N/A</v>
      </c>
      <c r="K95" s="256" t="e">
        <f t="shared" si="34"/>
        <v>#N/A</v>
      </c>
      <c r="L95" s="258" t="e">
        <f t="shared" si="35"/>
        <v>#N/A</v>
      </c>
      <c r="M95" s="263" t="e">
        <f t="shared" si="36"/>
        <v>#N/A</v>
      </c>
    </row>
    <row r="96" spans="1:13" s="263" customFormat="1" ht="11.25" customHeight="1">
      <c r="A96" s="259" t="s">
        <v>735</v>
      </c>
      <c r="B96" s="260" t="e">
        <f t="shared" si="25"/>
        <v>#N/A</v>
      </c>
      <c r="C96" s="261" t="e">
        <f t="shared" si="26"/>
        <v>#N/A</v>
      </c>
      <c r="D96" s="262" t="e">
        <f t="shared" si="27"/>
        <v>#N/A</v>
      </c>
      <c r="E96" s="256" t="e">
        <f t="shared" si="28"/>
        <v>#N/A</v>
      </c>
      <c r="F96" s="257" t="e">
        <f t="shared" si="29"/>
        <v>#N/A</v>
      </c>
      <c r="G96" s="256" t="e">
        <f t="shared" si="30"/>
        <v>#N/A</v>
      </c>
      <c r="H96" s="257" t="e">
        <f t="shared" si="31"/>
        <v>#N/A</v>
      </c>
      <c r="I96" s="256" t="e">
        <f t="shared" si="32"/>
        <v>#N/A</v>
      </c>
      <c r="J96" s="257" t="e">
        <f t="shared" si="33"/>
        <v>#N/A</v>
      </c>
      <c r="K96" s="256" t="e">
        <f t="shared" si="34"/>
        <v>#N/A</v>
      </c>
      <c r="L96" s="258" t="e">
        <f t="shared" si="35"/>
        <v>#N/A</v>
      </c>
      <c r="M96" s="263" t="e">
        <f t="shared" si="36"/>
        <v>#N/A</v>
      </c>
    </row>
    <row r="97" spans="1:13" s="263" customFormat="1" ht="11.25" customHeight="1">
      <c r="A97" s="259" t="s">
        <v>736</v>
      </c>
      <c r="B97" s="260" t="e">
        <f t="shared" si="25"/>
        <v>#N/A</v>
      </c>
      <c r="C97" s="261" t="e">
        <f t="shared" si="26"/>
        <v>#N/A</v>
      </c>
      <c r="D97" s="262" t="e">
        <f t="shared" si="27"/>
        <v>#N/A</v>
      </c>
      <c r="E97" s="256" t="e">
        <f t="shared" si="28"/>
        <v>#N/A</v>
      </c>
      <c r="F97" s="257" t="e">
        <f t="shared" si="29"/>
        <v>#N/A</v>
      </c>
      <c r="G97" s="256" t="e">
        <f t="shared" si="30"/>
        <v>#N/A</v>
      </c>
      <c r="H97" s="257" t="e">
        <f t="shared" si="31"/>
        <v>#N/A</v>
      </c>
      <c r="I97" s="256" t="e">
        <f t="shared" si="32"/>
        <v>#N/A</v>
      </c>
      <c r="J97" s="257" t="e">
        <f t="shared" si="33"/>
        <v>#N/A</v>
      </c>
      <c r="K97" s="256" t="e">
        <f t="shared" si="34"/>
        <v>#N/A</v>
      </c>
      <c r="L97" s="258" t="e">
        <f t="shared" si="35"/>
        <v>#N/A</v>
      </c>
      <c r="M97" s="263" t="e">
        <f t="shared" si="36"/>
        <v>#N/A</v>
      </c>
    </row>
  </sheetData>
  <sheetProtection selectLockedCells="1" selectUnlockedCells="1"/>
  <autoFilter ref="A5:M97"/>
  <conditionalFormatting sqref="A19:L21">
    <cfRule type="expression" priority="1" dxfId="1504" stopIfTrue="1">
      <formula>IF("#ref!"=0,1,0)</formula>
    </cfRule>
  </conditionalFormatting>
  <conditionalFormatting sqref="A83:L83">
    <cfRule type="expression" priority="2" dxfId="1504" stopIfTrue="1">
      <formula>IF("#ref!"=0,1,0)</formula>
    </cfRule>
  </conditionalFormatting>
  <conditionalFormatting sqref="A97:L97">
    <cfRule type="expression" priority="3" dxfId="1504" stopIfTrue="1">
      <formula>IF("#ref!"=0,1,0)</formula>
    </cfRule>
  </conditionalFormatting>
  <conditionalFormatting sqref="A95:L95">
    <cfRule type="expression" priority="4" dxfId="1504" stopIfTrue="1">
      <formula>IF("#ref!"=0,1,0)</formula>
    </cfRule>
  </conditionalFormatting>
  <conditionalFormatting sqref="A94:L94">
    <cfRule type="expression" priority="5" dxfId="1504" stopIfTrue="1">
      <formula>IF("#ref!"=0,1,0)</formula>
    </cfRule>
  </conditionalFormatting>
  <conditionalFormatting sqref="A93:L93">
    <cfRule type="expression" priority="6" dxfId="1504" stopIfTrue="1">
      <formula>IF("#ref!"=0,1,0)</formula>
    </cfRule>
  </conditionalFormatting>
  <conditionalFormatting sqref="A92:L92">
    <cfRule type="expression" priority="7" dxfId="1504" stopIfTrue="1">
      <formula>IF("#ref!"=0,1,0)</formula>
    </cfRule>
  </conditionalFormatting>
  <conditionalFormatting sqref="A91:L91">
    <cfRule type="expression" priority="8" dxfId="1504" stopIfTrue="1">
      <formula>IF("#ref!"=0,1,0)</formula>
    </cfRule>
  </conditionalFormatting>
  <conditionalFormatting sqref="A90:L90">
    <cfRule type="expression" priority="9" dxfId="1504" stopIfTrue="1">
      <formula>IF("#ref!"=0,1,0)</formula>
    </cfRule>
  </conditionalFormatting>
  <conditionalFormatting sqref="A89:L89">
    <cfRule type="expression" priority="10" dxfId="1504" stopIfTrue="1">
      <formula>IF("#ref!"=0,1,0)</formula>
    </cfRule>
  </conditionalFormatting>
  <conditionalFormatting sqref="A88:L88">
    <cfRule type="expression" priority="11" dxfId="1504" stopIfTrue="1">
      <formula>IF("#ref!"=0,1,0)</formula>
    </cfRule>
  </conditionalFormatting>
  <conditionalFormatting sqref="A87:L87">
    <cfRule type="expression" priority="12" dxfId="1504" stopIfTrue="1">
      <formula>IF("#ref!"=0,1,0)</formula>
    </cfRule>
  </conditionalFormatting>
  <conditionalFormatting sqref="A86:L86">
    <cfRule type="expression" priority="13" dxfId="1504" stopIfTrue="1">
      <formula>IF("#ref!"=0,1,0)</formula>
    </cfRule>
  </conditionalFormatting>
  <conditionalFormatting sqref="A85:L85">
    <cfRule type="expression" priority="14" dxfId="1504" stopIfTrue="1">
      <formula>IF("#ref!"=0,1,"a")</formula>
    </cfRule>
  </conditionalFormatting>
  <conditionalFormatting sqref="A84:L84">
    <cfRule type="expression" priority="15" dxfId="1504" stopIfTrue="1">
      <formula>IF("#ref!"=0,1,0)</formula>
    </cfRule>
  </conditionalFormatting>
  <conditionalFormatting sqref="A96:L96">
    <cfRule type="expression" priority="16" dxfId="1504" stopIfTrue="1">
      <formula>IF("#ref!"=0,1,0)</formula>
    </cfRule>
  </conditionalFormatting>
  <conditionalFormatting sqref="A34:L43">
    <cfRule type="expression" priority="17" dxfId="1504" stopIfTrue="1">
      <formula>IF("#ref!"=0,1,0)</formula>
    </cfRule>
  </conditionalFormatting>
  <conditionalFormatting sqref="A44:L46">
    <cfRule type="expression" priority="18" dxfId="1504" stopIfTrue="1">
      <formula>IF("#ref!"=0,1,0)</formula>
    </cfRule>
  </conditionalFormatting>
  <conditionalFormatting sqref="A22:L30">
    <cfRule type="expression" priority="19" dxfId="1504" stopIfTrue="1">
      <formula>IF("#ref!"=0,1,0)</formula>
    </cfRule>
  </conditionalFormatting>
  <conditionalFormatting sqref="A31:L33">
    <cfRule type="expression" priority="20" dxfId="1504" stopIfTrue="1">
      <formula>IF("#ref!"=0,1,0)</formula>
    </cfRule>
  </conditionalFormatting>
  <conditionalFormatting sqref="A55:L56">
    <cfRule type="expression" priority="21" dxfId="1504" stopIfTrue="1">
      <formula>IF("#ref!"=0,1,0)</formula>
    </cfRule>
  </conditionalFormatting>
  <conditionalFormatting sqref="A57:L57">
    <cfRule type="expression" priority="22" dxfId="1504" stopIfTrue="1">
      <formula>IF("aref!"=0,1,0)</formula>
    </cfRule>
  </conditionalFormatting>
  <conditionalFormatting sqref="A79:L79">
    <cfRule type="expression" priority="23" dxfId="1504" stopIfTrue="1">
      <formula>IF("#ref!"=0,1,0)</formula>
    </cfRule>
  </conditionalFormatting>
  <printOptions/>
  <pageMargins left="0.5118055555555555" right="0.5118055555555555" top="0.7875" bottom="0.78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V61"/>
  <sheetViews>
    <sheetView showZeros="0" view="pageBreakPreview" zoomScale="85" zoomScaleSheetLayoutView="85" zoomScalePageLayoutView="0" workbookViewId="0" topLeftCell="A1">
      <selection activeCell="A1" sqref="A1"/>
    </sheetView>
  </sheetViews>
  <sheetFormatPr defaultColWidth="6.57421875" defaultRowHeight="15" customHeight="1"/>
  <cols>
    <col min="1" max="1" width="23.421875" style="1" customWidth="1"/>
    <col min="2" max="3" width="6.57421875" style="1" customWidth="1"/>
    <col min="4" max="4" width="0.9921875" style="1" customWidth="1"/>
    <col min="5" max="7" width="6.57421875" style="1" customWidth="1"/>
    <col min="8" max="10" width="3.421875" style="1" customWidth="1"/>
    <col min="11" max="16384" width="6.57421875" style="1" customWidth="1"/>
  </cols>
  <sheetData>
    <row r="1" spans="1:12" s="268" customFormat="1" ht="21" customHeight="1">
      <c r="A1" s="266" t="s">
        <v>737</v>
      </c>
      <c r="B1" s="267"/>
      <c r="C1" s="267"/>
      <c r="D1" s="267"/>
      <c r="E1" s="267"/>
      <c r="F1" s="267"/>
      <c r="G1" s="267"/>
      <c r="H1" s="267"/>
      <c r="I1" s="267"/>
      <c r="J1" s="267"/>
      <c r="K1" s="267"/>
      <c r="L1" s="267"/>
    </row>
    <row r="2" spans="1:256" ht="6" customHeight="1">
      <c r="A2" s="269"/>
      <c r="B2" s="269"/>
      <c r="C2" s="270"/>
      <c r="D2" s="270"/>
      <c r="E2" s="270"/>
      <c r="F2" s="270"/>
      <c r="G2" s="270"/>
      <c r="H2" s="270"/>
      <c r="I2" s="270"/>
      <c r="J2" s="270"/>
      <c r="K2" s="270"/>
      <c r="L2" s="27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2" s="268" customFormat="1" ht="15.75" customHeight="1">
      <c r="A3" s="271" t="s">
        <v>738</v>
      </c>
      <c r="B3" s="272"/>
      <c r="C3" s="272"/>
      <c r="D3" s="272"/>
      <c r="E3" s="272"/>
      <c r="F3" s="272"/>
      <c r="G3" s="272"/>
      <c r="H3" s="272"/>
      <c r="I3" s="272"/>
      <c r="J3" s="272"/>
      <c r="K3" s="272"/>
      <c r="L3" s="272"/>
    </row>
    <row r="4" spans="1:256" ht="12" customHeight="1">
      <c r="A4" s="267" t="s">
        <v>739</v>
      </c>
      <c r="B4" s="269" t="s">
        <v>740</v>
      </c>
      <c r="C4" s="270"/>
      <c r="D4" s="270"/>
      <c r="E4" s="270"/>
      <c r="F4" s="270"/>
      <c r="G4" s="270"/>
      <c r="H4" s="270"/>
      <c r="I4" s="270"/>
      <c r="J4" s="270"/>
      <c r="K4" s="270"/>
      <c r="L4" s="27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267" t="s">
        <v>741</v>
      </c>
      <c r="B5" s="269" t="s">
        <v>742</v>
      </c>
      <c r="C5" s="270"/>
      <c r="D5" s="270"/>
      <c r="E5" s="270"/>
      <c r="F5" s="270"/>
      <c r="G5" s="270"/>
      <c r="H5" s="270"/>
      <c r="I5" s="270"/>
      <c r="J5" s="270"/>
      <c r="K5" s="270"/>
      <c r="L5" s="270"/>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267" t="s">
        <v>743</v>
      </c>
      <c r="B6" s="269" t="s">
        <v>744</v>
      </c>
      <c r="C6" s="270"/>
      <c r="D6" s="270"/>
      <c r="E6" s="270"/>
      <c r="F6" s="270"/>
      <c r="G6" s="270"/>
      <c r="H6" s="270"/>
      <c r="I6" s="270"/>
      <c r="J6" s="270"/>
      <c r="K6" s="270"/>
      <c r="L6" s="27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267" t="s">
        <v>745</v>
      </c>
      <c r="B7" s="269" t="s">
        <v>746</v>
      </c>
      <c r="C7" s="270"/>
      <c r="D7" s="270"/>
      <c r="E7" s="270"/>
      <c r="F7" s="270"/>
      <c r="G7" s="270"/>
      <c r="H7" s="270"/>
      <c r="I7" s="270"/>
      <c r="J7" s="270"/>
      <c r="K7" s="270"/>
      <c r="L7" s="27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 customHeight="1">
      <c r="A8" s="267" t="s">
        <v>747</v>
      </c>
      <c r="B8" s="269" t="s">
        <v>748</v>
      </c>
      <c r="C8" s="270"/>
      <c r="D8" s="270"/>
      <c r="E8" s="270"/>
      <c r="F8" s="270"/>
      <c r="G8" s="270"/>
      <c r="H8" s="270"/>
      <c r="I8" s="270"/>
      <c r="J8" s="270"/>
      <c r="K8" s="270"/>
      <c r="L8" s="27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269"/>
      <c r="B9" s="269"/>
      <c r="C9" s="270"/>
      <c r="D9" s="270"/>
      <c r="E9" s="270"/>
      <c r="F9" s="270"/>
      <c r="G9" s="270"/>
      <c r="H9" s="270"/>
      <c r="I9" s="270"/>
      <c r="J9" s="270"/>
      <c r="K9" s="270"/>
      <c r="L9" s="27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2" s="268" customFormat="1" ht="15.75" customHeight="1">
      <c r="A10" s="271" t="s">
        <v>749</v>
      </c>
      <c r="B10" s="272"/>
      <c r="C10" s="272"/>
      <c r="D10" s="272"/>
      <c r="E10" s="272"/>
      <c r="F10" s="272"/>
      <c r="G10" s="272"/>
      <c r="H10" s="272"/>
      <c r="I10" s="272"/>
      <c r="J10" s="272"/>
      <c r="K10" s="272"/>
      <c r="L10" s="272"/>
    </row>
    <row r="11" spans="1:256" ht="12" customHeight="1">
      <c r="A11" s="273"/>
      <c r="B11" s="274"/>
      <c r="C11" s="274"/>
      <c r="D11" s="274"/>
      <c r="E11" s="274"/>
      <c r="F11" s="274"/>
      <c r="G11" s="274"/>
      <c r="H11" s="274"/>
      <c r="I11" s="274"/>
      <c r="J11" s="274"/>
      <c r="K11" s="274"/>
      <c r="L11" s="27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 customHeight="1">
      <c r="A12" s="267" t="s">
        <v>226</v>
      </c>
      <c r="B12" s="269"/>
      <c r="C12" s="270"/>
      <c r="D12" s="270"/>
      <c r="E12" s="270"/>
      <c r="F12" s="270"/>
      <c r="G12" s="270"/>
      <c r="H12" s="270"/>
      <c r="I12" s="270"/>
      <c r="J12" s="270"/>
      <c r="K12" s="270"/>
      <c r="L12" s="27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ustomHeight="1">
      <c r="A13" s="267" t="s">
        <v>750</v>
      </c>
      <c r="B13" s="269"/>
      <c r="C13" s="270"/>
      <c r="D13" s="270"/>
      <c r="E13" s="270"/>
      <c r="F13" s="270"/>
      <c r="G13" s="270"/>
      <c r="H13" s="270"/>
      <c r="I13" s="270"/>
      <c r="J13" s="270"/>
      <c r="K13" s="270"/>
      <c r="L13" s="27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 customHeight="1">
      <c r="A14" s="267" t="s">
        <v>394</v>
      </c>
      <c r="B14" s="269"/>
      <c r="C14" s="270"/>
      <c r="D14" s="270"/>
      <c r="E14" s="270"/>
      <c r="F14" s="270"/>
      <c r="G14" s="270"/>
      <c r="H14" s="270"/>
      <c r="I14" s="270"/>
      <c r="J14" s="270"/>
      <c r="K14" s="270"/>
      <c r="L14" s="27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s="267" t="s">
        <v>751</v>
      </c>
      <c r="B15" s="269"/>
      <c r="C15" s="270"/>
      <c r="D15" s="270"/>
      <c r="E15" s="270"/>
      <c r="F15" s="270"/>
      <c r="G15" s="270"/>
      <c r="H15" s="270"/>
      <c r="I15" s="270"/>
      <c r="J15" s="270"/>
      <c r="K15" s="270"/>
      <c r="L15" s="27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267" t="s">
        <v>752</v>
      </c>
      <c r="B16" s="269"/>
      <c r="C16" s="270"/>
      <c r="D16" s="270"/>
      <c r="E16" s="270"/>
      <c r="F16" s="270"/>
      <c r="G16" s="270"/>
      <c r="H16" s="270"/>
      <c r="I16" s="270"/>
      <c r="J16" s="270"/>
      <c r="K16" s="270"/>
      <c r="L16" s="27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267" t="s">
        <v>753</v>
      </c>
      <c r="B17" s="269"/>
      <c r="C17" s="270"/>
      <c r="D17" s="270"/>
      <c r="E17" s="270"/>
      <c r="F17" s="270"/>
      <c r="G17" s="270"/>
      <c r="H17" s="270"/>
      <c r="I17" s="270"/>
      <c r="J17" s="270"/>
      <c r="K17" s="270"/>
      <c r="L17" s="27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267" t="s">
        <v>754</v>
      </c>
      <c r="B18" s="269"/>
      <c r="C18" s="270"/>
      <c r="D18" s="270"/>
      <c r="E18" s="270"/>
      <c r="F18" s="270"/>
      <c r="G18" s="270"/>
      <c r="H18" s="270"/>
      <c r="I18" s="270"/>
      <c r="J18" s="270"/>
      <c r="K18" s="270"/>
      <c r="L18" s="27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267" t="s">
        <v>755</v>
      </c>
      <c r="B19" s="269"/>
      <c r="C19" s="270"/>
      <c r="D19" s="270"/>
      <c r="E19" s="270"/>
      <c r="F19" s="270"/>
      <c r="G19" s="270"/>
      <c r="H19" s="270"/>
      <c r="I19" s="270"/>
      <c r="J19" s="270"/>
      <c r="K19" s="270"/>
      <c r="L19" s="27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267" t="s">
        <v>756</v>
      </c>
      <c r="B20" s="269"/>
      <c r="C20" s="270"/>
      <c r="D20" s="270"/>
      <c r="E20" s="270"/>
      <c r="F20" s="270"/>
      <c r="G20" s="270"/>
      <c r="H20" s="270"/>
      <c r="I20" s="270"/>
      <c r="J20" s="270"/>
      <c r="K20" s="270"/>
      <c r="L20" s="27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267" t="s">
        <v>757</v>
      </c>
      <c r="B21" s="269"/>
      <c r="C21" s="270"/>
      <c r="D21" s="270"/>
      <c r="E21" s="270"/>
      <c r="F21" s="270"/>
      <c r="G21" s="270"/>
      <c r="H21" s="270"/>
      <c r="I21" s="270"/>
      <c r="J21" s="270"/>
      <c r="K21" s="270"/>
      <c r="L21" s="27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269"/>
      <c r="B22" s="269"/>
      <c r="C22" s="270"/>
      <c r="D22" s="270"/>
      <c r="E22" s="270"/>
      <c r="F22" s="270"/>
      <c r="G22" s="270"/>
      <c r="H22" s="270"/>
      <c r="I22" s="270"/>
      <c r="J22" s="270"/>
      <c r="K22" s="270"/>
      <c r="L22" s="27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2" s="268" customFormat="1" ht="15.75" customHeight="1">
      <c r="A23" s="271" t="s">
        <v>758</v>
      </c>
      <c r="B23" s="275"/>
      <c r="C23" s="275"/>
      <c r="D23" s="275"/>
      <c r="E23" s="275"/>
      <c r="F23" s="275"/>
      <c r="G23" s="275"/>
      <c r="H23" s="275"/>
      <c r="I23" s="275"/>
      <c r="J23" s="275"/>
      <c r="K23" s="275"/>
      <c r="L23" s="275"/>
    </row>
    <row r="24" spans="1:256" ht="12" customHeight="1">
      <c r="A24" s="267" t="s">
        <v>759</v>
      </c>
      <c r="B24" s="276"/>
      <c r="C24" s="277"/>
      <c r="D24" s="270"/>
      <c r="E24" s="270"/>
      <c r="F24" s="270"/>
      <c r="G24" s="270"/>
      <c r="H24" s="270"/>
      <c r="I24" s="270"/>
      <c r="J24" s="270"/>
      <c r="K24" s="270"/>
      <c r="L24" s="27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 customHeight="1">
      <c r="A25" s="267"/>
      <c r="B25" s="276"/>
      <c r="C25" s="278"/>
      <c r="D25" s="270"/>
      <c r="E25" s="270"/>
      <c r="F25" s="270"/>
      <c r="G25" s="270"/>
      <c r="H25" s="270"/>
      <c r="I25" s="270"/>
      <c r="J25" s="270"/>
      <c r="K25" s="270"/>
      <c r="L25" s="27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s="267" t="s">
        <v>760</v>
      </c>
      <c r="B26" s="276"/>
      <c r="C26" s="277"/>
      <c r="D26" s="270"/>
      <c r="E26" s="270"/>
      <c r="F26" s="270"/>
      <c r="G26" s="270"/>
      <c r="H26" s="270"/>
      <c r="I26" s="270"/>
      <c r="J26" s="270"/>
      <c r="K26" s="270"/>
      <c r="L26" s="27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 customHeight="1">
      <c r="A27" s="267"/>
      <c r="B27" s="276"/>
      <c r="C27" s="278"/>
      <c r="D27" s="270"/>
      <c r="E27" s="270"/>
      <c r="F27" s="270"/>
      <c r="G27" s="270"/>
      <c r="H27" s="270"/>
      <c r="I27" s="270"/>
      <c r="J27" s="270"/>
      <c r="K27" s="270"/>
      <c r="L27" s="27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267" t="s">
        <v>761</v>
      </c>
      <c r="B28" s="276"/>
      <c r="C28" s="277"/>
      <c r="D28" s="270"/>
      <c r="E28" s="270" t="s">
        <v>762</v>
      </c>
      <c r="F28" s="270"/>
      <c r="G28" s="270"/>
      <c r="H28" s="279" t="s">
        <v>763</v>
      </c>
      <c r="I28" s="270" t="s">
        <v>764</v>
      </c>
      <c r="J28" s="279"/>
      <c r="K28" s="270" t="s">
        <v>765</v>
      </c>
      <c r="L28" s="27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269"/>
      <c r="B29" s="269"/>
      <c r="C29" s="270"/>
      <c r="D29" s="270"/>
      <c r="E29" s="270"/>
      <c r="F29" s="270"/>
      <c r="G29" s="270"/>
      <c r="H29" s="270"/>
      <c r="I29" s="270"/>
      <c r="J29" s="270"/>
      <c r="K29" s="270"/>
      <c r="L29" s="27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12" s="268" customFormat="1" ht="15.75" customHeight="1">
      <c r="A30" s="271" t="s">
        <v>766</v>
      </c>
      <c r="B30" s="272"/>
      <c r="C30" s="272"/>
      <c r="D30" s="272"/>
      <c r="E30" s="272"/>
      <c r="F30" s="272"/>
      <c r="G30" s="272"/>
      <c r="H30" s="272"/>
      <c r="I30" s="272"/>
      <c r="J30" s="272"/>
      <c r="K30" s="272"/>
      <c r="L30" s="272"/>
    </row>
    <row r="31" spans="1:12" ht="12" customHeight="1">
      <c r="A31" s="267" t="s">
        <v>767</v>
      </c>
      <c r="B31" s="269"/>
      <c r="C31" s="447" t="s">
        <v>768</v>
      </c>
      <c r="D31" s="447"/>
      <c r="E31" s="447"/>
      <c r="F31" s="447"/>
      <c r="G31" s="447"/>
      <c r="H31" s="447"/>
      <c r="I31" s="447"/>
      <c r="J31" s="447"/>
      <c r="K31" s="447"/>
      <c r="L31" s="447"/>
    </row>
    <row r="32" spans="1:12" ht="6" customHeight="1">
      <c r="A32" s="267"/>
      <c r="B32" s="269"/>
      <c r="C32" s="270"/>
      <c r="D32" s="270"/>
      <c r="E32" s="270"/>
      <c r="F32" s="270"/>
      <c r="G32" s="270"/>
      <c r="H32" s="270"/>
      <c r="I32" s="270"/>
      <c r="J32" s="270"/>
      <c r="K32" s="270"/>
      <c r="L32" s="270"/>
    </row>
    <row r="33" spans="1:12" ht="12" customHeight="1">
      <c r="A33" s="267" t="s">
        <v>769</v>
      </c>
      <c r="B33" s="269"/>
      <c r="C33" s="448" t="s">
        <v>770</v>
      </c>
      <c r="D33" s="448"/>
      <c r="E33" s="448"/>
      <c r="F33" s="448"/>
      <c r="G33" s="448"/>
      <c r="H33" s="448"/>
      <c r="I33" s="448"/>
      <c r="J33" s="448"/>
      <c r="K33" s="448"/>
      <c r="L33" s="448"/>
    </row>
    <row r="34" spans="1:12" ht="6" customHeight="1">
      <c r="A34" s="267"/>
      <c r="B34" s="269"/>
      <c r="C34" s="270"/>
      <c r="D34" s="270"/>
      <c r="E34" s="270"/>
      <c r="F34" s="270"/>
      <c r="G34" s="270"/>
      <c r="H34" s="270"/>
      <c r="I34" s="270"/>
      <c r="J34" s="270"/>
      <c r="K34" s="270"/>
      <c r="L34" s="270"/>
    </row>
    <row r="35" spans="1:12" ht="12" customHeight="1">
      <c r="A35" s="267" t="s">
        <v>771</v>
      </c>
      <c r="B35" s="269"/>
      <c r="C35" s="448" t="s">
        <v>772</v>
      </c>
      <c r="D35" s="448"/>
      <c r="E35" s="448"/>
      <c r="F35" s="448"/>
      <c r="G35" s="448"/>
      <c r="H35" s="448"/>
      <c r="I35" s="448"/>
      <c r="J35" s="448"/>
      <c r="K35" s="448"/>
      <c r="L35" s="448"/>
    </row>
    <row r="36" spans="1:12" ht="6" customHeight="1">
      <c r="A36" s="267"/>
      <c r="B36" s="269"/>
      <c r="C36" s="270"/>
      <c r="D36" s="270"/>
      <c r="E36" s="270"/>
      <c r="F36" s="270"/>
      <c r="G36" s="270"/>
      <c r="H36" s="270"/>
      <c r="I36" s="270"/>
      <c r="J36" s="270"/>
      <c r="K36" s="270"/>
      <c r="L36" s="270"/>
    </row>
    <row r="37" spans="1:12" ht="12" customHeight="1">
      <c r="A37" s="267" t="s">
        <v>773</v>
      </c>
      <c r="B37" s="269"/>
      <c r="C37" s="280">
        <v>42339</v>
      </c>
      <c r="D37" s="281"/>
      <c r="E37" s="281"/>
      <c r="F37" s="281"/>
      <c r="G37" s="281"/>
      <c r="H37" s="270"/>
      <c r="I37" s="270"/>
      <c r="J37" s="270"/>
      <c r="K37" s="270"/>
      <c r="L37" s="270"/>
    </row>
    <row r="38" spans="1:12" ht="6" customHeight="1">
      <c r="A38" s="267"/>
      <c r="B38" s="269"/>
      <c r="C38" s="282"/>
      <c r="D38" s="267"/>
      <c r="E38" s="267"/>
      <c r="F38" s="267"/>
      <c r="G38" s="267"/>
      <c r="H38" s="270"/>
      <c r="I38" s="270"/>
      <c r="J38" s="270"/>
      <c r="K38" s="270"/>
      <c r="L38" s="270"/>
    </row>
    <row r="39" spans="1:12" ht="12" customHeight="1">
      <c r="A39" s="267" t="s">
        <v>774</v>
      </c>
      <c r="B39" s="269"/>
      <c r="C39" s="448" t="s">
        <v>775</v>
      </c>
      <c r="D39" s="448"/>
      <c r="E39" s="448"/>
      <c r="F39" s="448"/>
      <c r="G39" s="448"/>
      <c r="H39" s="270"/>
      <c r="I39" s="270"/>
      <c r="J39" s="270"/>
      <c r="K39" s="270"/>
      <c r="L39" s="270"/>
    </row>
    <row r="40" spans="1:12" ht="6" customHeight="1">
      <c r="A40" s="267"/>
      <c r="B40" s="269"/>
      <c r="C40" s="267"/>
      <c r="D40" s="267"/>
      <c r="E40" s="267"/>
      <c r="F40" s="267"/>
      <c r="G40" s="267"/>
      <c r="H40" s="270"/>
      <c r="I40" s="270"/>
      <c r="J40" s="270"/>
      <c r="K40" s="270"/>
      <c r="L40" s="270"/>
    </row>
    <row r="41" spans="1:12" ht="12" customHeight="1">
      <c r="A41" s="267" t="s">
        <v>776</v>
      </c>
      <c r="B41" s="269"/>
      <c r="C41" s="448" t="s">
        <v>777</v>
      </c>
      <c r="D41" s="448"/>
      <c r="E41" s="448"/>
      <c r="F41" s="448"/>
      <c r="G41" s="448"/>
      <c r="H41" s="270"/>
      <c r="I41" s="270"/>
      <c r="J41" s="270"/>
      <c r="K41" s="270"/>
      <c r="L41" s="270"/>
    </row>
    <row r="42" spans="1:12" ht="6" customHeight="1">
      <c r="A42" s="267"/>
      <c r="B42" s="269"/>
      <c r="C42" s="267"/>
      <c r="D42" s="267"/>
      <c r="E42" s="267"/>
      <c r="F42" s="267"/>
      <c r="G42" s="267"/>
      <c r="H42" s="270"/>
      <c r="I42" s="270"/>
      <c r="J42" s="270"/>
      <c r="K42" s="270"/>
      <c r="L42" s="270"/>
    </row>
    <row r="43" spans="1:12" ht="12" customHeight="1">
      <c r="A43" s="267" t="s">
        <v>778</v>
      </c>
      <c r="B43" s="269"/>
      <c r="C43" s="449">
        <v>600.36</v>
      </c>
      <c r="D43" s="449"/>
      <c r="E43" s="449"/>
      <c r="F43" s="449"/>
      <c r="G43" s="449"/>
      <c r="H43" s="270" t="s">
        <v>29</v>
      </c>
      <c r="I43" s="270"/>
      <c r="J43" s="270"/>
      <c r="K43" s="270"/>
      <c r="L43" s="270"/>
    </row>
    <row r="44" spans="1:12" ht="6" customHeight="1">
      <c r="A44" s="267"/>
      <c r="B44" s="269"/>
      <c r="C44" s="270"/>
      <c r="D44" s="270"/>
      <c r="E44" s="270"/>
      <c r="F44" s="270"/>
      <c r="G44" s="270"/>
      <c r="H44" s="270"/>
      <c r="I44" s="270"/>
      <c r="J44" s="270"/>
      <c r="K44" s="270"/>
      <c r="L44" s="270"/>
    </row>
    <row r="45" spans="1:12" ht="12" customHeight="1">
      <c r="A45" s="267" t="s">
        <v>779</v>
      </c>
      <c r="B45" s="269"/>
      <c r="C45" s="449">
        <v>15</v>
      </c>
      <c r="D45" s="449"/>
      <c r="E45" s="449"/>
      <c r="F45" s="449"/>
      <c r="G45" s="449"/>
      <c r="H45" s="270" t="s">
        <v>780</v>
      </c>
      <c r="I45" s="270"/>
      <c r="J45" s="270"/>
      <c r="K45" s="270"/>
      <c r="L45" s="270"/>
    </row>
    <row r="46" spans="1:12" ht="6" customHeight="1">
      <c r="A46" s="267"/>
      <c r="B46" s="269"/>
      <c r="C46" s="270"/>
      <c r="D46" s="270"/>
      <c r="E46" s="270"/>
      <c r="F46" s="270"/>
      <c r="G46" s="270"/>
      <c r="H46" s="270"/>
      <c r="I46" s="270"/>
      <c r="J46" s="270"/>
      <c r="K46" s="270"/>
      <c r="L46" s="270"/>
    </row>
    <row r="47" spans="1:12" ht="12" customHeight="1">
      <c r="A47" s="267"/>
      <c r="B47" s="269"/>
      <c r="C47" s="283" t="s">
        <v>781</v>
      </c>
      <c r="D47" s="283"/>
      <c r="E47" s="283"/>
      <c r="F47" s="283"/>
      <c r="G47" s="283"/>
      <c r="H47" s="279"/>
      <c r="I47" s="270" t="s">
        <v>764</v>
      </c>
      <c r="J47" s="279"/>
      <c r="K47" s="270" t="s">
        <v>765</v>
      </c>
      <c r="L47" s="284"/>
    </row>
    <row r="48" spans="1:12" ht="6" customHeight="1">
      <c r="A48" s="267"/>
      <c r="B48" s="269"/>
      <c r="C48" s="270"/>
      <c r="D48" s="270"/>
      <c r="E48" s="270"/>
      <c r="F48" s="270"/>
      <c r="G48" s="270"/>
      <c r="H48" s="270"/>
      <c r="I48" s="270"/>
      <c r="J48" s="270"/>
      <c r="K48" s="270"/>
      <c r="L48" s="270"/>
    </row>
    <row r="49" spans="1:12" ht="15" customHeight="1">
      <c r="A49" s="267"/>
      <c r="B49" s="269"/>
      <c r="C49" s="285"/>
      <c r="D49" s="270"/>
      <c r="E49" s="270"/>
      <c r="F49" s="270"/>
      <c r="G49" s="270"/>
      <c r="H49" s="270"/>
      <c r="I49" s="270"/>
      <c r="J49" s="270"/>
      <c r="K49" s="270"/>
      <c r="L49" s="270"/>
    </row>
    <row r="50" spans="1:12" ht="15.75" customHeight="1">
      <c r="A50" s="271" t="s">
        <v>782</v>
      </c>
      <c r="B50" s="272"/>
      <c r="C50" s="450" t="s">
        <v>783</v>
      </c>
      <c r="D50" s="450"/>
      <c r="E50" s="450"/>
      <c r="F50" s="272"/>
      <c r="G50" s="272" t="s">
        <v>784</v>
      </c>
      <c r="H50" s="272"/>
      <c r="I50" s="272"/>
      <c r="J50" s="272"/>
      <c r="K50" s="272"/>
      <c r="L50" s="272"/>
    </row>
    <row r="51" spans="1:12" ht="6" customHeight="1">
      <c r="A51" s="286"/>
      <c r="B51" s="287"/>
      <c r="C51" s="288"/>
      <c r="D51" s="289"/>
      <c r="E51" s="289"/>
      <c r="F51" s="289"/>
      <c r="G51" s="289"/>
      <c r="H51" s="270"/>
      <c r="I51" s="270"/>
      <c r="J51" s="270"/>
      <c r="K51" s="270"/>
      <c r="L51" s="270"/>
    </row>
    <row r="52" spans="1:12" ht="12" customHeight="1">
      <c r="A52" s="267" t="s">
        <v>785</v>
      </c>
      <c r="B52" s="269"/>
      <c r="C52" s="451"/>
      <c r="D52" s="451"/>
      <c r="E52" s="451"/>
      <c r="F52" s="281"/>
      <c r="G52" s="452"/>
      <c r="H52" s="452"/>
      <c r="I52" s="452"/>
      <c r="J52" s="452"/>
      <c r="K52" s="452"/>
      <c r="L52" s="452"/>
    </row>
    <row r="53" spans="1:12" ht="6" customHeight="1">
      <c r="A53" s="290"/>
      <c r="B53" s="291"/>
      <c r="C53" s="291"/>
      <c r="D53" s="291"/>
      <c r="E53" s="291"/>
      <c r="F53" s="291"/>
      <c r="G53" s="291"/>
      <c r="H53" s="292"/>
      <c r="I53" s="292"/>
      <c r="J53" s="292"/>
      <c r="K53" s="292"/>
      <c r="L53" s="292"/>
    </row>
    <row r="54" spans="1:12" ht="12" customHeight="1">
      <c r="A54" s="267" t="s">
        <v>786</v>
      </c>
      <c r="B54" s="269"/>
      <c r="C54" s="451">
        <v>42436</v>
      </c>
      <c r="D54" s="451"/>
      <c r="E54" s="451"/>
      <c r="F54" s="281"/>
      <c r="G54" s="452"/>
      <c r="H54" s="452"/>
      <c r="I54" s="452"/>
      <c r="J54" s="452"/>
      <c r="K54" s="452"/>
      <c r="L54" s="452"/>
    </row>
    <row r="55" spans="1:12" ht="6" customHeight="1">
      <c r="A55" s="267"/>
      <c r="B55" s="269"/>
      <c r="C55" s="291"/>
      <c r="D55" s="291"/>
      <c r="E55" s="291"/>
      <c r="F55" s="267"/>
      <c r="G55" s="291"/>
      <c r="H55" s="292"/>
      <c r="I55" s="292"/>
      <c r="J55" s="292"/>
      <c r="K55" s="292"/>
      <c r="L55" s="292"/>
    </row>
    <row r="56" spans="1:12" ht="12" customHeight="1">
      <c r="A56" s="267" t="s">
        <v>787</v>
      </c>
      <c r="B56" s="269"/>
      <c r="C56" s="451">
        <v>42515</v>
      </c>
      <c r="D56" s="451"/>
      <c r="E56" s="451"/>
      <c r="F56" s="289"/>
      <c r="G56" s="452"/>
      <c r="H56" s="452"/>
      <c r="I56" s="452"/>
      <c r="J56" s="452"/>
      <c r="K56" s="452"/>
      <c r="L56" s="452"/>
    </row>
    <row r="57" spans="1:12" ht="6" customHeight="1">
      <c r="A57" s="267"/>
      <c r="B57" s="269"/>
      <c r="C57" s="291"/>
      <c r="D57" s="291"/>
      <c r="E57" s="291"/>
      <c r="F57" s="267"/>
      <c r="G57" s="291"/>
      <c r="H57" s="292"/>
      <c r="I57" s="292"/>
      <c r="J57" s="292"/>
      <c r="K57" s="292"/>
      <c r="L57" s="292"/>
    </row>
    <row r="58" spans="1:12" ht="12" customHeight="1">
      <c r="A58" s="267" t="s">
        <v>788</v>
      </c>
      <c r="B58" s="269"/>
      <c r="C58" s="451"/>
      <c r="D58" s="451"/>
      <c r="E58" s="451"/>
      <c r="F58" s="289"/>
      <c r="G58" s="452"/>
      <c r="H58" s="452"/>
      <c r="I58" s="452"/>
      <c r="J58" s="452"/>
      <c r="K58" s="452"/>
      <c r="L58" s="452"/>
    </row>
    <row r="59" spans="1:12" ht="6" customHeight="1">
      <c r="A59" s="267"/>
      <c r="B59" s="269"/>
      <c r="C59" s="291"/>
      <c r="D59" s="291"/>
      <c r="E59" s="291"/>
      <c r="F59" s="267"/>
      <c r="G59" s="291"/>
      <c r="H59" s="292"/>
      <c r="I59" s="292"/>
      <c r="J59" s="292"/>
      <c r="K59" s="292"/>
      <c r="L59" s="292"/>
    </row>
    <row r="60" spans="1:12" ht="12" customHeight="1">
      <c r="A60" s="267" t="s">
        <v>789</v>
      </c>
      <c r="B60" s="269"/>
      <c r="C60" s="451"/>
      <c r="D60" s="451"/>
      <c r="E60" s="451"/>
      <c r="F60" s="283"/>
      <c r="G60" s="452"/>
      <c r="H60" s="452"/>
      <c r="I60" s="452"/>
      <c r="J60" s="452"/>
      <c r="K60" s="452"/>
      <c r="L60" s="452"/>
    </row>
    <row r="61" spans="1:12" ht="15" customHeight="1">
      <c r="A61" s="293"/>
      <c r="B61" s="292"/>
      <c r="C61" s="291"/>
      <c r="D61" s="291"/>
      <c r="E61" s="291"/>
      <c r="F61" s="292"/>
      <c r="G61" s="291"/>
      <c r="H61" s="292"/>
      <c r="I61" s="292"/>
      <c r="J61" s="292"/>
      <c r="K61" s="292"/>
      <c r="L61" s="292"/>
    </row>
  </sheetData>
  <sheetProtection selectLockedCells="1" selectUnlockedCells="1"/>
  <mergeCells count="18">
    <mergeCell ref="C56:E56"/>
    <mergeCell ref="G56:L56"/>
    <mergeCell ref="C58:E58"/>
    <mergeCell ref="G58:L58"/>
    <mergeCell ref="C60:E60"/>
    <mergeCell ref="G60:L60"/>
    <mergeCell ref="C45:G45"/>
    <mergeCell ref="C50:E50"/>
    <mergeCell ref="C52:E52"/>
    <mergeCell ref="G52:L52"/>
    <mergeCell ref="C54:E54"/>
    <mergeCell ref="G54:L54"/>
    <mergeCell ref="C31:L31"/>
    <mergeCell ref="C33:L33"/>
    <mergeCell ref="C35:L35"/>
    <mergeCell ref="C39:G39"/>
    <mergeCell ref="C41:G41"/>
    <mergeCell ref="C43:G43"/>
  </mergeCells>
  <conditionalFormatting sqref="A495:T495">
    <cfRule type="expression" priority="1" dxfId="1504" stopIfTrue="1">
      <formula>AND($H$28="",$J$28="")</formula>
    </cfRule>
  </conditionalFormatting>
  <printOptions/>
  <pageMargins left="0.5118055555555555" right="0.5118055555555555" top="0.7875" bottom="0.7875" header="0.5118055555555555" footer="0.31527777777777777"/>
  <pageSetup fitToWidth="0" fitToHeight="1" horizontalDpi="300" verticalDpi="300" orientation="landscape" paperSize="9" scale="75" r:id="rId2"/>
  <headerFooter alignWithMargins="0">
    <oddFooter>&amp;R_______________________
Arq. Daniel Pires Barbosa
Coodenador de Orçamento
CREA nº: A95496-9</oddFooter>
  </headerFooter>
  <drawing r:id="rId1"/>
</worksheet>
</file>

<file path=xl/worksheets/sheet6.xml><?xml version="1.0" encoding="utf-8"?>
<worksheet xmlns="http://schemas.openxmlformats.org/spreadsheetml/2006/main" xmlns:r="http://schemas.openxmlformats.org/officeDocument/2006/relationships">
  <dimension ref="A1:IV89"/>
  <sheetViews>
    <sheetView showZeros="0" view="pageBreakPreview" zoomScale="85" zoomScaleSheetLayoutView="85" zoomScalePageLayoutView="0" workbookViewId="0" topLeftCell="A1">
      <selection activeCell="A1" sqref="A1"/>
    </sheetView>
  </sheetViews>
  <sheetFormatPr defaultColWidth="6.57421875" defaultRowHeight="15" customHeight="1"/>
  <cols>
    <col min="1" max="1" width="6.57421875" style="1" customWidth="1"/>
    <col min="2" max="2" width="64.140625" style="1" customWidth="1"/>
    <col min="3" max="3" width="9.421875" style="1" customWidth="1"/>
    <col min="4" max="16384" width="6.57421875" style="1" customWidth="1"/>
  </cols>
  <sheetData>
    <row r="1" spans="1:256" ht="15.75" customHeight="1">
      <c r="A1" s="294" t="s">
        <v>790</v>
      </c>
      <c r="B1" s="294"/>
      <c r="C1" s="295" t="s">
        <v>2</v>
      </c>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78" customFormat="1" ht="12.75" customHeight="1">
      <c r="A2" s="296" t="s">
        <v>606</v>
      </c>
      <c r="B2" s="296" t="s">
        <v>791</v>
      </c>
      <c r="C2" s="295"/>
    </row>
    <row r="3" spans="1:256" ht="6" customHeight="1">
      <c r="A3" s="297"/>
      <c r="B3" s="297"/>
      <c r="C3" s="29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 customHeight="1">
      <c r="A4" s="298" t="s">
        <v>792</v>
      </c>
      <c r="B4" s="298" t="s">
        <v>12</v>
      </c>
      <c r="C4" s="298" t="s">
        <v>793</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6" customHeight="1">
      <c r="A5" s="299"/>
      <c r="B5" s="299"/>
      <c r="C5" s="299"/>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53" t="s">
        <v>794</v>
      </c>
      <c r="B6" s="453"/>
      <c r="C6" s="45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300" t="s">
        <v>795</v>
      </c>
      <c r="B7" s="301" t="s">
        <v>796</v>
      </c>
      <c r="C7" s="302">
        <v>0</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303" t="s">
        <v>797</v>
      </c>
      <c r="B8" s="304" t="s">
        <v>798</v>
      </c>
      <c r="C8" s="305">
        <v>1.5</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s="303" t="s">
        <v>799</v>
      </c>
      <c r="B9" s="304" t="s">
        <v>800</v>
      </c>
      <c r="C9" s="305">
        <v>1</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303" t="s">
        <v>801</v>
      </c>
      <c r="B10" s="304" t="s">
        <v>802</v>
      </c>
      <c r="C10" s="305">
        <v>0.2</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303" t="s">
        <v>803</v>
      </c>
      <c r="B11" s="304" t="s">
        <v>804</v>
      </c>
      <c r="C11" s="305">
        <v>0.6000000000000001</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303" t="s">
        <v>805</v>
      </c>
      <c r="B12" s="304" t="s">
        <v>806</v>
      </c>
      <c r="C12" s="305">
        <v>2.5</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303" t="s">
        <v>807</v>
      </c>
      <c r="B13" s="304" t="s">
        <v>808</v>
      </c>
      <c r="C13" s="305">
        <v>3</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303" t="s">
        <v>809</v>
      </c>
      <c r="B14" s="304" t="s">
        <v>810</v>
      </c>
      <c r="C14" s="305">
        <v>8</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306" t="s">
        <v>811</v>
      </c>
      <c r="B15" s="307" t="s">
        <v>812</v>
      </c>
      <c r="C15" s="308">
        <v>1</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309" t="s">
        <v>813</v>
      </c>
      <c r="B16" s="310" t="s">
        <v>814</v>
      </c>
      <c r="C16" s="311">
        <v>17.8</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453" t="s">
        <v>815</v>
      </c>
      <c r="B18" s="453"/>
      <c r="C18" s="453"/>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300" t="s">
        <v>795</v>
      </c>
      <c r="B19" s="301" t="s">
        <v>816</v>
      </c>
      <c r="C19" s="302">
        <v>17.91</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303" t="s">
        <v>797</v>
      </c>
      <c r="B20" s="304" t="s">
        <v>817</v>
      </c>
      <c r="C20" s="305">
        <v>14.93</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303" t="s">
        <v>799</v>
      </c>
      <c r="B21" s="304" t="s">
        <v>818</v>
      </c>
      <c r="C21" s="305">
        <v>5.22</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303" t="s">
        <v>801</v>
      </c>
      <c r="B22" s="304" t="s">
        <v>819</v>
      </c>
      <c r="C22" s="305">
        <v>11.19</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303" t="s">
        <v>803</v>
      </c>
      <c r="B23" s="304" t="s">
        <v>820</v>
      </c>
      <c r="C23" s="305">
        <v>1.12</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303" t="s">
        <v>805</v>
      </c>
      <c r="B24" s="304" t="s">
        <v>821</v>
      </c>
      <c r="C24" s="305">
        <v>0.11</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303" t="s">
        <v>807</v>
      </c>
      <c r="B25" s="304" t="s">
        <v>822</v>
      </c>
      <c r="C25" s="305">
        <v>0.93</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306"/>
      <c r="B26" s="307"/>
      <c r="C26" s="30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309" t="s">
        <v>823</v>
      </c>
      <c r="B27" s="310" t="s">
        <v>814</v>
      </c>
      <c r="C27" s="311">
        <v>51.41</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c r="A29" s="453" t="s">
        <v>824</v>
      </c>
      <c r="B29" s="453"/>
      <c r="C29" s="453"/>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c r="A30" s="300" t="s">
        <v>795</v>
      </c>
      <c r="B30" s="301" t="s">
        <v>825</v>
      </c>
      <c r="C30" s="302">
        <v>11.19</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303" t="s">
        <v>797</v>
      </c>
      <c r="B31" s="304" t="s">
        <v>826</v>
      </c>
      <c r="C31" s="305">
        <v>0.95</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c r="A32" s="303" t="s">
        <v>799</v>
      </c>
      <c r="B32" s="304" t="s">
        <v>827</v>
      </c>
      <c r="C32" s="305">
        <v>4.25</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306"/>
      <c r="B33" s="307"/>
      <c r="C33" s="308"/>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309" t="s">
        <v>828</v>
      </c>
      <c r="B34" s="310" t="s">
        <v>814</v>
      </c>
      <c r="C34" s="311">
        <v>16.39</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453" t="s">
        <v>829</v>
      </c>
      <c r="B36" s="453"/>
      <c r="C36" s="45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300" t="s">
        <v>795</v>
      </c>
      <c r="B37" s="301" t="s">
        <v>830</v>
      </c>
      <c r="C37" s="302">
        <v>9.15</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306"/>
      <c r="B38" s="312"/>
      <c r="C38" s="30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309" t="s">
        <v>831</v>
      </c>
      <c r="B39" s="310" t="s">
        <v>814</v>
      </c>
      <c r="C39" s="311">
        <v>9.15</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s="313" t="s">
        <v>832</v>
      </c>
      <c r="B41" s="313"/>
      <c r="C41" s="314">
        <v>94.75</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454" t="s">
        <v>833</v>
      </c>
      <c r="B43" s="454"/>
      <c r="C43" s="454"/>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294" t="s">
        <v>834</v>
      </c>
      <c r="B44" s="294"/>
      <c r="C44" s="295" t="s">
        <v>2</v>
      </c>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3" s="178" customFormat="1" ht="12.75" customHeight="1">
      <c r="A45" s="296" t="s">
        <v>606</v>
      </c>
      <c r="B45" s="296" t="s">
        <v>791</v>
      </c>
      <c r="C45" s="295"/>
    </row>
    <row r="46" spans="1:3" ht="6" customHeight="1">
      <c r="A46" s="297"/>
      <c r="B46" s="297"/>
      <c r="C46" s="297"/>
    </row>
    <row r="47" spans="1:3" ht="30" customHeight="1">
      <c r="A47" s="298" t="s">
        <v>792</v>
      </c>
      <c r="B47" s="298" t="s">
        <v>12</v>
      </c>
      <c r="C47" s="298" t="s">
        <v>793</v>
      </c>
    </row>
    <row r="48" spans="1:3" ht="6" customHeight="1">
      <c r="A48" s="299"/>
      <c r="B48" s="299"/>
      <c r="C48" s="299"/>
    </row>
    <row r="49" spans="1:3" ht="15" customHeight="1">
      <c r="A49" s="453" t="s">
        <v>609</v>
      </c>
      <c r="B49" s="453"/>
      <c r="C49" s="453"/>
    </row>
    <row r="50" spans="1:3" ht="15" customHeight="1">
      <c r="A50" s="300" t="s">
        <v>835</v>
      </c>
      <c r="B50" s="301" t="s">
        <v>796</v>
      </c>
      <c r="C50" s="302">
        <v>0</v>
      </c>
    </row>
    <row r="51" spans="1:3" ht="15" customHeight="1">
      <c r="A51" s="303" t="s">
        <v>836</v>
      </c>
      <c r="B51" s="304" t="s">
        <v>798</v>
      </c>
      <c r="C51" s="305">
        <v>1.5</v>
      </c>
    </row>
    <row r="52" spans="1:3" ht="15" customHeight="1">
      <c r="A52" s="303" t="s">
        <v>837</v>
      </c>
      <c r="B52" s="304" t="s">
        <v>800</v>
      </c>
      <c r="C52" s="305">
        <v>1</v>
      </c>
    </row>
    <row r="53" spans="1:3" ht="15" customHeight="1">
      <c r="A53" s="303" t="s">
        <v>838</v>
      </c>
      <c r="B53" s="304" t="s">
        <v>802</v>
      </c>
      <c r="C53" s="305">
        <v>0.2</v>
      </c>
    </row>
    <row r="54" spans="1:3" ht="15" customHeight="1">
      <c r="A54" s="303" t="s">
        <v>839</v>
      </c>
      <c r="B54" s="304" t="s">
        <v>804</v>
      </c>
      <c r="C54" s="305">
        <v>0.6000000000000001</v>
      </c>
    </row>
    <row r="55" spans="1:3" ht="15" customHeight="1">
      <c r="A55" s="303" t="s">
        <v>840</v>
      </c>
      <c r="B55" s="304" t="s">
        <v>806</v>
      </c>
      <c r="C55" s="305">
        <v>2.5</v>
      </c>
    </row>
    <row r="56" spans="1:3" ht="15" customHeight="1">
      <c r="A56" s="303" t="s">
        <v>841</v>
      </c>
      <c r="B56" s="304" t="s">
        <v>808</v>
      </c>
      <c r="C56" s="305">
        <v>3</v>
      </c>
    </row>
    <row r="57" spans="1:3" ht="15" customHeight="1">
      <c r="A57" s="303" t="s">
        <v>842</v>
      </c>
      <c r="B57" s="304" t="s">
        <v>810</v>
      </c>
      <c r="C57" s="305">
        <v>8</v>
      </c>
    </row>
    <row r="58" spans="1:3" ht="15" customHeight="1">
      <c r="A58" s="306" t="s">
        <v>843</v>
      </c>
      <c r="B58" s="307" t="s">
        <v>812</v>
      </c>
      <c r="C58" s="308">
        <v>1</v>
      </c>
    </row>
    <row r="59" spans="1:3" ht="15" customHeight="1">
      <c r="A59" s="309" t="s">
        <v>813</v>
      </c>
      <c r="B59" s="310" t="s">
        <v>814</v>
      </c>
      <c r="C59" s="311">
        <v>17.8</v>
      </c>
    </row>
    <row r="60" spans="1:3" ht="15" customHeight="1">
      <c r="A60"/>
      <c r="B60"/>
      <c r="C60"/>
    </row>
    <row r="61" spans="1:3" ht="15" customHeight="1">
      <c r="A61" s="453" t="s">
        <v>612</v>
      </c>
      <c r="B61" s="453"/>
      <c r="C61" s="453"/>
    </row>
    <row r="62" spans="1:3" ht="15" customHeight="1">
      <c r="A62" s="300" t="s">
        <v>844</v>
      </c>
      <c r="B62" s="301" t="s">
        <v>816</v>
      </c>
      <c r="C62" s="302">
        <v>17.99</v>
      </c>
    </row>
    <row r="63" spans="1:3" ht="15" customHeight="1">
      <c r="A63" s="303" t="s">
        <v>845</v>
      </c>
      <c r="B63" s="304" t="s">
        <v>846</v>
      </c>
      <c r="C63" s="305">
        <v>4.69</v>
      </c>
    </row>
    <row r="64" spans="1:3" ht="15" customHeight="1">
      <c r="A64" s="303" t="s">
        <v>847</v>
      </c>
      <c r="B64" s="304" t="s">
        <v>848</v>
      </c>
      <c r="C64" s="305">
        <v>0.91</v>
      </c>
    </row>
    <row r="65" spans="1:3" ht="15" customHeight="1">
      <c r="A65" s="303" t="s">
        <v>849</v>
      </c>
      <c r="B65" s="304" t="s">
        <v>825</v>
      </c>
      <c r="C65" s="305">
        <v>10.93</v>
      </c>
    </row>
    <row r="66" spans="1:3" ht="15" customHeight="1">
      <c r="A66" s="303" t="s">
        <v>850</v>
      </c>
      <c r="B66" s="304" t="s">
        <v>851</v>
      </c>
      <c r="C66" s="305">
        <v>0.08</v>
      </c>
    </row>
    <row r="67" spans="1:3" ht="15" customHeight="1">
      <c r="A67" s="303" t="s">
        <v>852</v>
      </c>
      <c r="B67" s="304" t="s">
        <v>853</v>
      </c>
      <c r="C67" s="305">
        <v>0.73</v>
      </c>
    </row>
    <row r="68" spans="1:3" ht="15" customHeight="1">
      <c r="A68" s="303" t="s">
        <v>854</v>
      </c>
      <c r="B68" s="304" t="s">
        <v>855</v>
      </c>
      <c r="C68" s="305">
        <v>1.35</v>
      </c>
    </row>
    <row r="69" spans="1:3" ht="15" customHeight="1">
      <c r="A69" s="303" t="s">
        <v>856</v>
      </c>
      <c r="B69" s="304" t="s">
        <v>857</v>
      </c>
      <c r="C69" s="305">
        <v>0.12</v>
      </c>
    </row>
    <row r="70" spans="1:3" ht="15" customHeight="1">
      <c r="A70" s="303" t="s">
        <v>858</v>
      </c>
      <c r="B70" s="304" t="s">
        <v>859</v>
      </c>
      <c r="C70" s="305">
        <v>9.56</v>
      </c>
    </row>
    <row r="71" spans="1:3" ht="15" customHeight="1">
      <c r="A71" s="306" t="s">
        <v>860</v>
      </c>
      <c r="B71" s="307" t="s">
        <v>861</v>
      </c>
      <c r="C71" s="308">
        <v>0.03</v>
      </c>
    </row>
    <row r="72" spans="1:3" ht="15" customHeight="1">
      <c r="A72" s="309" t="s">
        <v>823</v>
      </c>
      <c r="B72" s="310" t="s">
        <v>814</v>
      </c>
      <c r="C72" s="311">
        <v>46.39</v>
      </c>
    </row>
    <row r="73" spans="1:3" ht="15" customHeight="1">
      <c r="A73"/>
      <c r="B73"/>
      <c r="C73"/>
    </row>
    <row r="74" spans="1:3" ht="15" customHeight="1">
      <c r="A74" s="453" t="s">
        <v>862</v>
      </c>
      <c r="B74" s="453"/>
      <c r="C74" s="453"/>
    </row>
    <row r="75" spans="1:3" ht="15" customHeight="1">
      <c r="A75" s="300" t="s">
        <v>863</v>
      </c>
      <c r="B75" s="301" t="s">
        <v>864</v>
      </c>
      <c r="C75" s="302">
        <v>5.9</v>
      </c>
    </row>
    <row r="76" spans="1:3" ht="15" customHeight="1">
      <c r="A76" s="303" t="s">
        <v>865</v>
      </c>
      <c r="B76" s="304" t="s">
        <v>866</v>
      </c>
      <c r="C76" s="305">
        <v>0.14</v>
      </c>
    </row>
    <row r="77" spans="1:3" ht="15" customHeight="1">
      <c r="A77" s="303" t="s">
        <v>867</v>
      </c>
      <c r="B77" s="304" t="s">
        <v>868</v>
      </c>
      <c r="C77" s="305">
        <v>3.97</v>
      </c>
    </row>
    <row r="78" spans="1:3" ht="15" customHeight="1">
      <c r="A78" s="303" t="s">
        <v>869</v>
      </c>
      <c r="B78" s="304" t="s">
        <v>870</v>
      </c>
      <c r="C78" s="305">
        <v>4.9</v>
      </c>
    </row>
    <row r="79" spans="1:3" ht="15" customHeight="1">
      <c r="A79" s="306" t="s">
        <v>871</v>
      </c>
      <c r="B79" s="307" t="s">
        <v>872</v>
      </c>
      <c r="C79" s="308">
        <v>0.5</v>
      </c>
    </row>
    <row r="80" spans="1:3" ht="15" customHeight="1">
      <c r="A80" s="309" t="s">
        <v>828</v>
      </c>
      <c r="B80" s="310" t="s">
        <v>814</v>
      </c>
      <c r="C80" s="311">
        <v>15.41</v>
      </c>
    </row>
    <row r="81" spans="1:3" ht="15" customHeight="1">
      <c r="A81"/>
      <c r="B81"/>
      <c r="C81"/>
    </row>
    <row r="82" spans="1:3" ht="15" customHeight="1">
      <c r="A82" s="453" t="s">
        <v>832</v>
      </c>
      <c r="B82" s="453"/>
      <c r="C82" s="453"/>
    </row>
    <row r="83" spans="1:3" ht="15" customHeight="1">
      <c r="A83" s="300" t="s">
        <v>873</v>
      </c>
      <c r="B83" s="301" t="s">
        <v>874</v>
      </c>
      <c r="C83" s="302">
        <v>8.26</v>
      </c>
    </row>
    <row r="84" spans="1:3" ht="30" customHeight="1">
      <c r="A84" s="306" t="s">
        <v>875</v>
      </c>
      <c r="B84" s="312" t="s">
        <v>876</v>
      </c>
      <c r="C84" s="308">
        <v>0.5</v>
      </c>
    </row>
    <row r="85" spans="1:3" ht="15" customHeight="1">
      <c r="A85" s="309" t="s">
        <v>831</v>
      </c>
      <c r="B85" s="310" t="s">
        <v>814</v>
      </c>
      <c r="C85" s="311">
        <v>8.76</v>
      </c>
    </row>
    <row r="86" spans="1:3" ht="15" customHeight="1">
      <c r="A86"/>
      <c r="B86"/>
      <c r="C86"/>
    </row>
    <row r="87" spans="1:3" ht="15" customHeight="1">
      <c r="A87" s="313" t="s">
        <v>832</v>
      </c>
      <c r="B87" s="313"/>
      <c r="C87" s="314">
        <v>88.36</v>
      </c>
    </row>
    <row r="88" spans="1:3" ht="15" customHeight="1">
      <c r="A88"/>
      <c r="B88"/>
      <c r="C88"/>
    </row>
    <row r="89" spans="1:3" ht="15" customHeight="1">
      <c r="A89" s="454" t="s">
        <v>877</v>
      </c>
      <c r="B89" s="454"/>
      <c r="C89" s="454"/>
    </row>
  </sheetData>
  <sheetProtection selectLockedCells="1" selectUnlockedCells="1"/>
  <mergeCells count="10">
    <mergeCell ref="A61:C61"/>
    <mergeCell ref="A74:C74"/>
    <mergeCell ref="A82:C82"/>
    <mergeCell ref="A89:C89"/>
    <mergeCell ref="A6:C6"/>
    <mergeCell ref="A18:C18"/>
    <mergeCell ref="A29:C29"/>
    <mergeCell ref="A36:C36"/>
    <mergeCell ref="A43:C43"/>
    <mergeCell ref="A49:C49"/>
  </mergeCells>
  <printOptions horizontalCentered="1"/>
  <pageMargins left="0.5118055555555555" right="0.5118055555555555" top="0.9840277777777777" bottom="0.7875" header="0.9840277777777777" footer="0.5118055555555555"/>
  <pageSetup horizontalDpi="300" verticalDpi="300" orientation="portrait" paperSize="9" r:id="rId1"/>
  <headerFooter alignWithMargins="0">
    <oddHeader>&amp;R&amp;P de &amp;N</oddHeader>
  </headerFooter>
  <rowBreaks count="1" manualBreakCount="1">
    <brk id="43" max="255" man="1"/>
  </rowBreaks>
</worksheet>
</file>

<file path=xl/worksheets/sheet7.xml><?xml version="1.0" encoding="utf-8"?>
<worksheet xmlns="http://schemas.openxmlformats.org/spreadsheetml/2006/main" xmlns:r="http://schemas.openxmlformats.org/officeDocument/2006/relationships">
  <dimension ref="A1:A1"/>
  <sheetViews>
    <sheetView showZeros="0" view="pageBreakPreview" zoomScale="85" zoomScaleSheetLayoutView="85" zoomScalePageLayoutView="0" workbookViewId="0" topLeftCell="A1">
      <selection activeCell="A1" sqref="A1"/>
    </sheetView>
  </sheetViews>
  <sheetFormatPr defaultColWidth="8.00390625" defaultRowHeight="15" customHeight="1"/>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E623"/>
  <sheetViews>
    <sheetView showZeros="0" view="pageBreakPreview" zoomScale="85" zoomScaleSheetLayoutView="85" zoomScalePageLayoutView="0" workbookViewId="0" topLeftCell="A616">
      <selection activeCell="A1" sqref="A1"/>
    </sheetView>
  </sheetViews>
  <sheetFormatPr defaultColWidth="6.28125" defaultRowHeight="15" customHeight="1"/>
  <cols>
    <col min="1" max="1" width="6.28125" style="1" customWidth="1"/>
    <col min="2" max="2" width="8.8515625" style="1" customWidth="1"/>
    <col min="3" max="3" width="13.00390625" style="1" customWidth="1"/>
    <col min="4" max="4" width="52.140625" style="1" customWidth="1"/>
    <col min="5" max="5" width="6.421875" style="1" customWidth="1"/>
    <col min="6" max="16384" width="6.28125" style="1" customWidth="1"/>
  </cols>
  <sheetData>
    <row r="1" spans="1:5" ht="15" customHeight="1">
      <c r="A1"/>
      <c r="B1"/>
      <c r="C1"/>
      <c r="D1"/>
      <c r="E1"/>
    </row>
    <row r="2" spans="1:5" ht="15" customHeight="1">
      <c r="A2"/>
      <c r="B2"/>
      <c r="C2"/>
      <c r="D2"/>
      <c r="E2"/>
    </row>
    <row r="3" spans="1:5" ht="15" customHeight="1">
      <c r="A3"/>
      <c r="B3"/>
      <c r="C3"/>
      <c r="D3"/>
      <c r="E3"/>
    </row>
    <row r="4" spans="1:5" ht="15" customHeight="1">
      <c r="A4"/>
      <c r="B4"/>
      <c r="C4"/>
      <c r="D4"/>
      <c r="E4"/>
    </row>
    <row r="5" spans="1:5" ht="15" customHeight="1">
      <c r="A5"/>
      <c r="B5"/>
      <c r="C5"/>
      <c r="D5"/>
      <c r="E5"/>
    </row>
    <row r="6" spans="1:5" ht="18.75" customHeight="1">
      <c r="A6" s="315" t="s">
        <v>17</v>
      </c>
      <c r="B6" s="316"/>
      <c r="C6" s="316"/>
      <c r="D6" s="317" t="s">
        <v>18</v>
      </c>
      <c r="E6" s="316"/>
    </row>
    <row r="7" spans="1:5" ht="18.75" customHeight="1">
      <c r="A7" s="315" t="s">
        <v>19</v>
      </c>
      <c r="B7" s="316"/>
      <c r="C7" s="316"/>
      <c r="D7" s="317" t="s">
        <v>20</v>
      </c>
      <c r="E7" s="316"/>
    </row>
    <row r="8" spans="1:5" ht="15.75" customHeight="1">
      <c r="A8" s="318" t="s">
        <v>21</v>
      </c>
      <c r="B8" s="319"/>
      <c r="C8" s="319"/>
      <c r="D8" s="320" t="s">
        <v>22</v>
      </c>
      <c r="E8" s="319"/>
    </row>
    <row r="9" spans="1:5" ht="15" customHeight="1">
      <c r="A9" s="321" t="s">
        <v>23</v>
      </c>
      <c r="B9" s="321"/>
      <c r="C9" s="322"/>
      <c r="D9" s="322" t="s">
        <v>24</v>
      </c>
      <c r="E9" s="322"/>
    </row>
    <row r="10" spans="1:5" ht="25.5" customHeight="1">
      <c r="A10" s="323" t="s">
        <v>25</v>
      </c>
      <c r="B10" s="324" t="s">
        <v>756</v>
      </c>
      <c r="C10" s="324" t="s">
        <v>878</v>
      </c>
      <c r="D10" s="325" t="s">
        <v>879</v>
      </c>
      <c r="E10" s="326" t="s">
        <v>880</v>
      </c>
    </row>
    <row r="11" spans="1:5" ht="15" customHeight="1">
      <c r="A11" s="323"/>
      <c r="B11" s="324"/>
      <c r="C11" s="324"/>
      <c r="D11" s="325"/>
      <c r="E11" s="326"/>
    </row>
    <row r="12" spans="1:5" ht="15.75" customHeight="1">
      <c r="A12" s="318" t="s">
        <v>881</v>
      </c>
      <c r="B12" s="319"/>
      <c r="C12" s="319"/>
      <c r="D12" s="320" t="s">
        <v>882</v>
      </c>
      <c r="E12" s="319"/>
    </row>
    <row r="13" spans="1:5" ht="18.75" customHeight="1">
      <c r="A13" s="327" t="s">
        <v>63</v>
      </c>
      <c r="B13" s="328"/>
      <c r="C13" s="328"/>
      <c r="D13" s="329" t="s">
        <v>64</v>
      </c>
      <c r="E13" s="328"/>
    </row>
    <row r="14" spans="1:5" ht="15.75" customHeight="1">
      <c r="A14" s="318" t="s">
        <v>65</v>
      </c>
      <c r="B14" s="319"/>
      <c r="C14" s="319"/>
      <c r="D14" s="320" t="s">
        <v>66</v>
      </c>
      <c r="E14" s="319"/>
    </row>
    <row r="15" spans="1:5" ht="38.25" customHeight="1">
      <c r="A15" s="323" t="s">
        <v>67</v>
      </c>
      <c r="B15" s="324" t="s">
        <v>756</v>
      </c>
      <c r="C15" s="324" t="s">
        <v>883</v>
      </c>
      <c r="D15" s="325" t="s">
        <v>884</v>
      </c>
      <c r="E15" s="326" t="s">
        <v>880</v>
      </c>
    </row>
    <row r="16" spans="1:5" ht="38.25" customHeight="1">
      <c r="A16" s="323" t="s">
        <v>72</v>
      </c>
      <c r="B16" s="324" t="s">
        <v>756</v>
      </c>
      <c r="C16" s="324" t="s">
        <v>885</v>
      </c>
      <c r="D16" s="325" t="s">
        <v>886</v>
      </c>
      <c r="E16" s="326" t="s">
        <v>880</v>
      </c>
    </row>
    <row r="17" spans="1:5" ht="38.25" customHeight="1">
      <c r="A17" s="323" t="s">
        <v>887</v>
      </c>
      <c r="B17" s="324" t="s">
        <v>756</v>
      </c>
      <c r="C17" s="324" t="s">
        <v>888</v>
      </c>
      <c r="D17" s="325" t="s">
        <v>889</v>
      </c>
      <c r="E17" s="326" t="s">
        <v>880</v>
      </c>
    </row>
    <row r="18" spans="1:5" ht="38.25" customHeight="1">
      <c r="A18" s="323" t="s">
        <v>890</v>
      </c>
      <c r="B18" s="324" t="s">
        <v>756</v>
      </c>
      <c r="C18" s="324" t="s">
        <v>891</v>
      </c>
      <c r="D18" s="325" t="s">
        <v>892</v>
      </c>
      <c r="E18" s="326" t="s">
        <v>880</v>
      </c>
    </row>
    <row r="19" spans="1:5" ht="15" customHeight="1">
      <c r="A19" s="323"/>
      <c r="B19" s="324"/>
      <c r="C19" s="324"/>
      <c r="D19" s="325"/>
      <c r="E19" s="326"/>
    </row>
    <row r="20" spans="1:5" ht="18.75" customHeight="1">
      <c r="A20" s="327" t="s">
        <v>75</v>
      </c>
      <c r="B20" s="328"/>
      <c r="C20" s="328"/>
      <c r="D20" s="329" t="s">
        <v>76</v>
      </c>
      <c r="E20" s="328"/>
    </row>
    <row r="21" spans="1:5" ht="15.75" customHeight="1">
      <c r="A21" s="318" t="s">
        <v>77</v>
      </c>
      <c r="B21" s="319"/>
      <c r="C21" s="319"/>
      <c r="D21" s="320" t="s">
        <v>78</v>
      </c>
      <c r="E21" s="319"/>
    </row>
    <row r="22" spans="1:5" ht="15" customHeight="1">
      <c r="A22" s="323" t="s">
        <v>79</v>
      </c>
      <c r="B22" s="324" t="s">
        <v>26</v>
      </c>
      <c r="C22" s="324" t="s">
        <v>893</v>
      </c>
      <c r="D22" s="325" t="s">
        <v>894</v>
      </c>
      <c r="E22" s="326" t="s">
        <v>895</v>
      </c>
    </row>
    <row r="23" spans="1:5" ht="25.5" customHeight="1">
      <c r="A23" s="323" t="s">
        <v>82</v>
      </c>
      <c r="B23" s="324" t="s">
        <v>26</v>
      </c>
      <c r="C23" s="324" t="s">
        <v>896</v>
      </c>
      <c r="D23" s="325" t="s">
        <v>897</v>
      </c>
      <c r="E23" s="326" t="s">
        <v>895</v>
      </c>
    </row>
    <row r="24" spans="1:5" ht="15" customHeight="1">
      <c r="A24" s="323" t="s">
        <v>85</v>
      </c>
      <c r="B24" s="324" t="s">
        <v>26</v>
      </c>
      <c r="C24" s="324" t="s">
        <v>329</v>
      </c>
      <c r="D24" s="325" t="s">
        <v>898</v>
      </c>
      <c r="E24" s="326" t="s">
        <v>899</v>
      </c>
    </row>
    <row r="25" spans="1:5" ht="25.5" customHeight="1">
      <c r="A25" s="323" t="s">
        <v>88</v>
      </c>
      <c r="B25" s="324" t="s">
        <v>26</v>
      </c>
      <c r="C25" s="324" t="s">
        <v>80</v>
      </c>
      <c r="D25" s="325" t="s">
        <v>900</v>
      </c>
      <c r="E25" s="326" t="s">
        <v>895</v>
      </c>
    </row>
    <row r="26" spans="1:5" ht="15" customHeight="1">
      <c r="A26" s="323" t="s">
        <v>92</v>
      </c>
      <c r="B26" s="324" t="s">
        <v>26</v>
      </c>
      <c r="C26" s="324" t="s">
        <v>119</v>
      </c>
      <c r="D26" s="325" t="s">
        <v>901</v>
      </c>
      <c r="E26" s="326" t="s">
        <v>895</v>
      </c>
    </row>
    <row r="27" spans="1:5" ht="25.5" customHeight="1">
      <c r="A27" s="323" t="s">
        <v>95</v>
      </c>
      <c r="B27" s="324" t="s">
        <v>26</v>
      </c>
      <c r="C27" s="324" t="s">
        <v>902</v>
      </c>
      <c r="D27" s="325" t="s">
        <v>903</v>
      </c>
      <c r="E27" s="326" t="s">
        <v>899</v>
      </c>
    </row>
    <row r="28" spans="1:5" ht="25.5" customHeight="1">
      <c r="A28" s="323" t="s">
        <v>99</v>
      </c>
      <c r="B28" s="324" t="s">
        <v>26</v>
      </c>
      <c r="C28" s="324" t="s">
        <v>904</v>
      </c>
      <c r="D28" s="325" t="s">
        <v>905</v>
      </c>
      <c r="E28" s="326" t="s">
        <v>895</v>
      </c>
    </row>
    <row r="29" spans="1:5" ht="25.5" customHeight="1">
      <c r="A29" s="323" t="s">
        <v>102</v>
      </c>
      <c r="B29" s="324" t="s">
        <v>26</v>
      </c>
      <c r="C29" s="324" t="s">
        <v>906</v>
      </c>
      <c r="D29" s="325" t="s">
        <v>907</v>
      </c>
      <c r="E29" s="326" t="s">
        <v>895</v>
      </c>
    </row>
    <row r="30" spans="1:5" ht="15" customHeight="1">
      <c r="A30" s="323" t="s">
        <v>105</v>
      </c>
      <c r="B30" s="324" t="s">
        <v>26</v>
      </c>
      <c r="C30" s="324" t="s">
        <v>908</v>
      </c>
      <c r="D30" s="325" t="s">
        <v>909</v>
      </c>
      <c r="E30" s="326" t="s">
        <v>910</v>
      </c>
    </row>
    <row r="31" spans="1:5" ht="15" customHeight="1">
      <c r="A31" s="323" t="s">
        <v>911</v>
      </c>
      <c r="B31" s="324" t="s">
        <v>26</v>
      </c>
      <c r="C31" s="324" t="s">
        <v>341</v>
      </c>
      <c r="D31" s="325" t="s">
        <v>912</v>
      </c>
      <c r="E31" s="326" t="s">
        <v>910</v>
      </c>
    </row>
    <row r="32" spans="1:5" ht="15" customHeight="1">
      <c r="A32" s="323"/>
      <c r="B32" s="324"/>
      <c r="C32" s="324"/>
      <c r="D32" s="325"/>
      <c r="E32" s="326"/>
    </row>
    <row r="33" spans="1:5" ht="15.75" customHeight="1">
      <c r="A33" s="318" t="s">
        <v>108</v>
      </c>
      <c r="B33" s="319"/>
      <c r="C33" s="319"/>
      <c r="D33" s="320" t="s">
        <v>109</v>
      </c>
      <c r="E33" s="319"/>
    </row>
    <row r="34" spans="1:5" ht="15" customHeight="1">
      <c r="A34" s="323" t="s">
        <v>110</v>
      </c>
      <c r="B34" s="324" t="s">
        <v>26</v>
      </c>
      <c r="C34" s="324" t="s">
        <v>893</v>
      </c>
      <c r="D34" s="325" t="s">
        <v>894</v>
      </c>
      <c r="E34" s="326" t="s">
        <v>895</v>
      </c>
    </row>
    <row r="35" spans="1:5" ht="25.5" customHeight="1">
      <c r="A35" s="323" t="s">
        <v>111</v>
      </c>
      <c r="B35" s="324" t="s">
        <v>26</v>
      </c>
      <c r="C35" s="324" t="s">
        <v>896</v>
      </c>
      <c r="D35" s="325" t="s">
        <v>897</v>
      </c>
      <c r="E35" s="326" t="s">
        <v>895</v>
      </c>
    </row>
    <row r="36" spans="1:5" ht="15" customHeight="1">
      <c r="A36" s="323" t="s">
        <v>112</v>
      </c>
      <c r="B36" s="324" t="s">
        <v>26</v>
      </c>
      <c r="C36" s="324" t="s">
        <v>329</v>
      </c>
      <c r="D36" s="325" t="s">
        <v>898</v>
      </c>
      <c r="E36" s="326" t="s">
        <v>899</v>
      </c>
    </row>
    <row r="37" spans="1:5" ht="25.5" customHeight="1">
      <c r="A37" s="323" t="s">
        <v>113</v>
      </c>
      <c r="B37" s="324" t="s">
        <v>26</v>
      </c>
      <c r="C37" s="324" t="s">
        <v>80</v>
      </c>
      <c r="D37" s="325" t="s">
        <v>900</v>
      </c>
      <c r="E37" s="326" t="s">
        <v>895</v>
      </c>
    </row>
    <row r="38" spans="1:5" ht="15" customHeight="1">
      <c r="A38" s="323" t="s">
        <v>114</v>
      </c>
      <c r="B38" s="324" t="s">
        <v>26</v>
      </c>
      <c r="C38" s="324" t="s">
        <v>119</v>
      </c>
      <c r="D38" s="325" t="s">
        <v>901</v>
      </c>
      <c r="E38" s="326" t="s">
        <v>895</v>
      </c>
    </row>
    <row r="39" spans="1:5" ht="25.5" customHeight="1">
      <c r="A39" s="323" t="s">
        <v>115</v>
      </c>
      <c r="B39" s="324" t="s">
        <v>26</v>
      </c>
      <c r="C39" s="324" t="s">
        <v>902</v>
      </c>
      <c r="D39" s="325" t="s">
        <v>903</v>
      </c>
      <c r="E39" s="326" t="s">
        <v>899</v>
      </c>
    </row>
    <row r="40" spans="1:5" ht="25.5" customHeight="1">
      <c r="A40" s="323" t="s">
        <v>913</v>
      </c>
      <c r="B40" s="324" t="s">
        <v>26</v>
      </c>
      <c r="C40" s="330" t="s">
        <v>904</v>
      </c>
      <c r="D40" s="325" t="s">
        <v>905</v>
      </c>
      <c r="E40" s="326" t="s">
        <v>895</v>
      </c>
    </row>
    <row r="41" spans="1:5" ht="25.5" customHeight="1">
      <c r="A41" s="323" t="s">
        <v>914</v>
      </c>
      <c r="B41" s="324" t="s">
        <v>26</v>
      </c>
      <c r="C41" s="324" t="s">
        <v>906</v>
      </c>
      <c r="D41" s="325" t="s">
        <v>907</v>
      </c>
      <c r="E41" s="326" t="s">
        <v>895</v>
      </c>
    </row>
    <row r="42" spans="1:5" ht="15" customHeight="1">
      <c r="A42" s="323" t="s">
        <v>915</v>
      </c>
      <c r="B42" s="324" t="s">
        <v>26</v>
      </c>
      <c r="C42" s="324" t="s">
        <v>341</v>
      </c>
      <c r="D42" s="325" t="s">
        <v>912</v>
      </c>
      <c r="E42" s="326" t="s">
        <v>910</v>
      </c>
    </row>
    <row r="43" spans="1:5" ht="15" customHeight="1">
      <c r="A43" s="323"/>
      <c r="B43" s="324"/>
      <c r="C43" s="324"/>
      <c r="D43" s="325"/>
      <c r="E43" s="326"/>
    </row>
    <row r="44" spans="1:5" ht="15.75" customHeight="1">
      <c r="A44" s="318" t="s">
        <v>116</v>
      </c>
      <c r="B44" s="319"/>
      <c r="C44" s="319"/>
      <c r="D44" s="320" t="s">
        <v>117</v>
      </c>
      <c r="E44" s="319"/>
    </row>
    <row r="45" spans="1:5" ht="15" customHeight="1">
      <c r="A45" s="323" t="s">
        <v>118</v>
      </c>
      <c r="B45" s="324" t="s">
        <v>26</v>
      </c>
      <c r="C45" s="324" t="s">
        <v>916</v>
      </c>
      <c r="D45" s="325" t="s">
        <v>917</v>
      </c>
      <c r="E45" s="326" t="s">
        <v>895</v>
      </c>
    </row>
    <row r="46" spans="1:5" ht="25.5" customHeight="1">
      <c r="A46" s="323" t="s">
        <v>121</v>
      </c>
      <c r="B46" s="324" t="s">
        <v>26</v>
      </c>
      <c r="C46" s="324" t="s">
        <v>896</v>
      </c>
      <c r="D46" s="325" t="s">
        <v>897</v>
      </c>
      <c r="E46" s="326" t="s">
        <v>895</v>
      </c>
    </row>
    <row r="47" spans="1:5" ht="15" customHeight="1">
      <c r="A47" s="323" t="s">
        <v>918</v>
      </c>
      <c r="B47" s="324" t="s">
        <v>26</v>
      </c>
      <c r="C47" s="324" t="s">
        <v>919</v>
      </c>
      <c r="D47" s="325" t="s">
        <v>920</v>
      </c>
      <c r="E47" s="326" t="s">
        <v>910</v>
      </c>
    </row>
    <row r="48" spans="1:5" ht="15" customHeight="1">
      <c r="A48" s="323" t="s">
        <v>921</v>
      </c>
      <c r="B48" s="324" t="s">
        <v>26</v>
      </c>
      <c r="C48" s="324" t="s">
        <v>119</v>
      </c>
      <c r="D48" s="325" t="s">
        <v>901</v>
      </c>
      <c r="E48" s="326" t="s">
        <v>895</v>
      </c>
    </row>
    <row r="49" spans="1:5" ht="15" customHeight="1">
      <c r="A49" s="323" t="s">
        <v>922</v>
      </c>
      <c r="B49" s="324" t="s">
        <v>26</v>
      </c>
      <c r="C49" s="324" t="s">
        <v>923</v>
      </c>
      <c r="D49" s="325" t="s">
        <v>924</v>
      </c>
      <c r="E49" s="326" t="s">
        <v>899</v>
      </c>
    </row>
    <row r="50" spans="1:5" ht="15" customHeight="1">
      <c r="A50" s="323" t="s">
        <v>925</v>
      </c>
      <c r="B50" s="324" t="s">
        <v>756</v>
      </c>
      <c r="C50" s="324" t="s">
        <v>926</v>
      </c>
      <c r="D50" s="325" t="s">
        <v>927</v>
      </c>
      <c r="E50" s="326" t="s">
        <v>928</v>
      </c>
    </row>
    <row r="51" spans="1:5" ht="15" customHeight="1">
      <c r="A51" s="323"/>
      <c r="B51" s="324"/>
      <c r="C51" s="324"/>
      <c r="D51" s="325"/>
      <c r="E51" s="326"/>
    </row>
    <row r="52" spans="1:5" ht="15.75" customHeight="1">
      <c r="A52" s="318" t="s">
        <v>124</v>
      </c>
      <c r="B52" s="319"/>
      <c r="C52" s="319"/>
      <c r="D52" s="320" t="s">
        <v>125</v>
      </c>
      <c r="E52" s="319"/>
    </row>
    <row r="53" spans="1:5" ht="15" customHeight="1">
      <c r="A53" s="323" t="s">
        <v>126</v>
      </c>
      <c r="B53" s="324" t="s">
        <v>26</v>
      </c>
      <c r="C53" s="324" t="s">
        <v>929</v>
      </c>
      <c r="D53" s="325" t="s">
        <v>930</v>
      </c>
      <c r="E53" s="326" t="s">
        <v>931</v>
      </c>
    </row>
    <row r="54" spans="1:5" ht="25.5" customHeight="1">
      <c r="A54" s="323" t="s">
        <v>129</v>
      </c>
      <c r="B54" s="324" t="s">
        <v>26</v>
      </c>
      <c r="C54" s="324" t="s">
        <v>80</v>
      </c>
      <c r="D54" s="325" t="s">
        <v>900</v>
      </c>
      <c r="E54" s="326" t="s">
        <v>895</v>
      </c>
    </row>
    <row r="55" spans="1:5" ht="25.5" customHeight="1">
      <c r="A55" s="323" t="s">
        <v>132</v>
      </c>
      <c r="B55" s="324" t="s">
        <v>26</v>
      </c>
      <c r="C55" s="324" t="s">
        <v>906</v>
      </c>
      <c r="D55" s="325" t="s">
        <v>907</v>
      </c>
      <c r="E55" s="326" t="s">
        <v>895</v>
      </c>
    </row>
    <row r="56" spans="1:5" ht="15" customHeight="1">
      <c r="A56" s="323"/>
      <c r="B56" s="324"/>
      <c r="C56" s="324"/>
      <c r="D56" s="325"/>
      <c r="E56" s="326"/>
    </row>
    <row r="57" spans="1:5" ht="18.75" customHeight="1">
      <c r="A57" s="327" t="s">
        <v>149</v>
      </c>
      <c r="B57" s="328"/>
      <c r="C57" s="328"/>
      <c r="D57" s="329" t="s">
        <v>150</v>
      </c>
      <c r="E57" s="328"/>
    </row>
    <row r="58" spans="1:5" ht="15.75" customHeight="1">
      <c r="A58" s="318" t="s">
        <v>151</v>
      </c>
      <c r="B58" s="319"/>
      <c r="C58" s="319"/>
      <c r="D58" s="320" t="s">
        <v>152</v>
      </c>
      <c r="E58" s="319"/>
    </row>
    <row r="59" spans="1:5" ht="25.5" customHeight="1">
      <c r="A59" s="323" t="s">
        <v>153</v>
      </c>
      <c r="B59" s="324" t="s">
        <v>26</v>
      </c>
      <c r="C59" s="324" t="s">
        <v>395</v>
      </c>
      <c r="D59" s="325" t="s">
        <v>932</v>
      </c>
      <c r="E59" s="326" t="s">
        <v>899</v>
      </c>
    </row>
    <row r="60" spans="1:5" ht="15" customHeight="1">
      <c r="A60" s="323" t="s">
        <v>154</v>
      </c>
      <c r="B60" s="324" t="s">
        <v>26</v>
      </c>
      <c r="C60" s="324" t="s">
        <v>908</v>
      </c>
      <c r="D60" s="325" t="s">
        <v>909</v>
      </c>
      <c r="E60" s="326" t="s">
        <v>910</v>
      </c>
    </row>
    <row r="61" spans="1:5" ht="15" customHeight="1">
      <c r="A61" s="323" t="s">
        <v>155</v>
      </c>
      <c r="B61" s="324" t="s">
        <v>26</v>
      </c>
      <c r="C61" s="324" t="s">
        <v>341</v>
      </c>
      <c r="D61" s="325" t="s">
        <v>912</v>
      </c>
      <c r="E61" s="326" t="s">
        <v>910</v>
      </c>
    </row>
    <row r="62" spans="1:5" ht="15" customHeight="1">
      <c r="A62" s="323" t="s">
        <v>156</v>
      </c>
      <c r="B62" s="324" t="s">
        <v>26</v>
      </c>
      <c r="C62" s="324" t="s">
        <v>893</v>
      </c>
      <c r="D62" s="325" t="s">
        <v>894</v>
      </c>
      <c r="E62" s="326" t="s">
        <v>895</v>
      </c>
    </row>
    <row r="63" spans="1:5" ht="25.5" customHeight="1">
      <c r="A63" s="323" t="s">
        <v>159</v>
      </c>
      <c r="B63" s="324" t="s">
        <v>26</v>
      </c>
      <c r="C63" s="324" t="s">
        <v>896</v>
      </c>
      <c r="D63" s="325" t="s">
        <v>897</v>
      </c>
      <c r="E63" s="326" t="s">
        <v>895</v>
      </c>
    </row>
    <row r="64" spans="1:5" ht="25.5" customHeight="1">
      <c r="A64" s="323" t="s">
        <v>933</v>
      </c>
      <c r="B64" s="324" t="s">
        <v>26</v>
      </c>
      <c r="C64" s="324" t="s">
        <v>934</v>
      </c>
      <c r="D64" s="325" t="s">
        <v>935</v>
      </c>
      <c r="E64" s="326" t="s">
        <v>936</v>
      </c>
    </row>
    <row r="65" spans="1:5" ht="15" customHeight="1">
      <c r="A65" s="323"/>
      <c r="B65" s="324"/>
      <c r="C65" s="324"/>
      <c r="D65" s="325"/>
      <c r="E65" s="326"/>
    </row>
    <row r="66" spans="1:5" ht="15.75" customHeight="1">
      <c r="A66" s="318" t="s">
        <v>162</v>
      </c>
      <c r="B66" s="319"/>
      <c r="C66" s="319"/>
      <c r="D66" s="320" t="s">
        <v>937</v>
      </c>
      <c r="E66" s="319"/>
    </row>
    <row r="67" spans="1:5" ht="25.5" customHeight="1">
      <c r="A67" s="323" t="s">
        <v>164</v>
      </c>
      <c r="B67" s="324" t="s">
        <v>26</v>
      </c>
      <c r="C67" s="324" t="s">
        <v>938</v>
      </c>
      <c r="D67" s="325" t="s">
        <v>939</v>
      </c>
      <c r="E67" s="326" t="s">
        <v>910</v>
      </c>
    </row>
    <row r="68" spans="1:5" ht="15" customHeight="1">
      <c r="A68" s="323" t="s">
        <v>940</v>
      </c>
      <c r="B68" s="324" t="s">
        <v>26</v>
      </c>
      <c r="C68" s="324" t="s">
        <v>941</v>
      </c>
      <c r="D68" s="325" t="s">
        <v>942</v>
      </c>
      <c r="E68" s="326" t="s">
        <v>899</v>
      </c>
    </row>
    <row r="69" spans="1:5" ht="15" customHeight="1">
      <c r="A69" s="323"/>
      <c r="B69" s="324"/>
      <c r="C69" s="324"/>
      <c r="D69" s="325"/>
      <c r="E69" s="326"/>
    </row>
    <row r="70" spans="1:5" ht="18.75" customHeight="1">
      <c r="A70" s="327" t="s">
        <v>167</v>
      </c>
      <c r="B70" s="328"/>
      <c r="C70" s="328"/>
      <c r="D70" s="329" t="s">
        <v>168</v>
      </c>
      <c r="E70" s="328"/>
    </row>
    <row r="71" spans="1:5" ht="15.75" customHeight="1">
      <c r="A71" s="318" t="s">
        <v>169</v>
      </c>
      <c r="B71" s="319"/>
      <c r="C71" s="319"/>
      <c r="D71" s="320" t="s">
        <v>170</v>
      </c>
      <c r="E71" s="319"/>
    </row>
    <row r="72" spans="1:5" ht="25.5" customHeight="1">
      <c r="A72" s="323" t="s">
        <v>171</v>
      </c>
      <c r="B72" s="324" t="s">
        <v>26</v>
      </c>
      <c r="C72" s="324" t="s">
        <v>943</v>
      </c>
      <c r="D72" s="325" t="s">
        <v>944</v>
      </c>
      <c r="E72" s="326" t="s">
        <v>899</v>
      </c>
    </row>
    <row r="73" spans="1:5" ht="25.5" customHeight="1">
      <c r="A73" s="323" t="s">
        <v>174</v>
      </c>
      <c r="B73" s="324" t="s">
        <v>26</v>
      </c>
      <c r="C73" s="324" t="s">
        <v>945</v>
      </c>
      <c r="D73" s="325" t="s">
        <v>946</v>
      </c>
      <c r="E73" s="326" t="s">
        <v>899</v>
      </c>
    </row>
    <row r="74" spans="1:5" ht="15" customHeight="1">
      <c r="A74" s="323" t="s">
        <v>177</v>
      </c>
      <c r="B74" s="324" t="s">
        <v>26</v>
      </c>
      <c r="C74" s="324" t="s">
        <v>947</v>
      </c>
      <c r="D74" s="325" t="s">
        <v>948</v>
      </c>
      <c r="E74" s="326" t="s">
        <v>895</v>
      </c>
    </row>
    <row r="75" spans="1:5" ht="38.25" customHeight="1">
      <c r="A75" s="323" t="s">
        <v>178</v>
      </c>
      <c r="B75" s="324" t="s">
        <v>26</v>
      </c>
      <c r="C75" s="324" t="s">
        <v>949</v>
      </c>
      <c r="D75" s="325" t="s">
        <v>950</v>
      </c>
      <c r="E75" s="326" t="s">
        <v>899</v>
      </c>
    </row>
    <row r="76" spans="1:5" ht="15" customHeight="1">
      <c r="A76" s="323"/>
      <c r="B76" s="324"/>
      <c r="C76" s="324"/>
      <c r="D76" s="325"/>
      <c r="E76" s="326"/>
    </row>
    <row r="77" spans="1:5" ht="15.75" customHeight="1">
      <c r="A77" s="318" t="s">
        <v>181</v>
      </c>
      <c r="B77" s="319"/>
      <c r="C77" s="319"/>
      <c r="D77" s="331" t="s">
        <v>182</v>
      </c>
      <c r="E77" s="319"/>
    </row>
    <row r="78" spans="1:5" ht="38.25" customHeight="1">
      <c r="A78" s="323" t="s">
        <v>183</v>
      </c>
      <c r="B78" s="324" t="s">
        <v>26</v>
      </c>
      <c r="C78" s="324" t="s">
        <v>951</v>
      </c>
      <c r="D78" s="325" t="s">
        <v>952</v>
      </c>
      <c r="E78" s="326" t="s">
        <v>899</v>
      </c>
    </row>
    <row r="79" spans="1:5" ht="25.5" customHeight="1">
      <c r="A79" s="323" t="s">
        <v>186</v>
      </c>
      <c r="B79" s="324" t="s">
        <v>26</v>
      </c>
      <c r="C79" s="324" t="s">
        <v>953</v>
      </c>
      <c r="D79" s="325" t="s">
        <v>954</v>
      </c>
      <c r="E79" s="326" t="s">
        <v>899</v>
      </c>
    </row>
    <row r="80" spans="1:5" ht="25.5" customHeight="1">
      <c r="A80" s="323" t="s">
        <v>189</v>
      </c>
      <c r="B80" s="324" t="s">
        <v>26</v>
      </c>
      <c r="C80" s="324" t="s">
        <v>955</v>
      </c>
      <c r="D80" s="325" t="s">
        <v>956</v>
      </c>
      <c r="E80" s="326" t="s">
        <v>931</v>
      </c>
    </row>
    <row r="81" spans="1:5" ht="15" customHeight="1">
      <c r="A81" s="323"/>
      <c r="B81" s="324"/>
      <c r="C81" s="324"/>
      <c r="D81" s="325"/>
      <c r="E81" s="326"/>
    </row>
    <row r="82" spans="1:5" ht="15.75" customHeight="1">
      <c r="A82" s="318" t="s">
        <v>204</v>
      </c>
      <c r="B82" s="319"/>
      <c r="C82" s="319"/>
      <c r="D82" s="331" t="s">
        <v>205</v>
      </c>
      <c r="E82" s="319"/>
    </row>
    <row r="83" spans="1:5" ht="38.25" customHeight="1">
      <c r="A83" s="323" t="s">
        <v>206</v>
      </c>
      <c r="B83" s="324" t="s">
        <v>756</v>
      </c>
      <c r="C83" s="324" t="s">
        <v>957</v>
      </c>
      <c r="D83" s="325" t="s">
        <v>958</v>
      </c>
      <c r="E83" s="326" t="s">
        <v>899</v>
      </c>
    </row>
    <row r="84" spans="1:5" ht="25.5" customHeight="1">
      <c r="A84" s="323" t="s">
        <v>209</v>
      </c>
      <c r="B84" s="324" t="s">
        <v>756</v>
      </c>
      <c r="C84" s="324" t="s">
        <v>959</v>
      </c>
      <c r="D84" s="325" t="s">
        <v>960</v>
      </c>
      <c r="E84" s="326" t="s">
        <v>899</v>
      </c>
    </row>
    <row r="85" spans="1:5" ht="51" customHeight="1">
      <c r="A85" s="323" t="s">
        <v>961</v>
      </c>
      <c r="B85" s="324" t="s">
        <v>756</v>
      </c>
      <c r="C85" s="324" t="s">
        <v>962</v>
      </c>
      <c r="D85" s="325" t="s">
        <v>963</v>
      </c>
      <c r="E85" s="326" t="s">
        <v>899</v>
      </c>
    </row>
    <row r="86" spans="1:5" ht="38.25" customHeight="1">
      <c r="A86" s="323" t="s">
        <v>964</v>
      </c>
      <c r="B86" s="324" t="s">
        <v>756</v>
      </c>
      <c r="C86" s="324" t="s">
        <v>965</v>
      </c>
      <c r="D86" s="325" t="s">
        <v>966</v>
      </c>
      <c r="E86" s="326" t="s">
        <v>899</v>
      </c>
    </row>
    <row r="87" spans="1:5" ht="25.5" customHeight="1">
      <c r="A87" s="323" t="s">
        <v>967</v>
      </c>
      <c r="B87" s="324" t="s">
        <v>756</v>
      </c>
      <c r="C87" s="324" t="s">
        <v>968</v>
      </c>
      <c r="D87" s="325" t="s">
        <v>969</v>
      </c>
      <c r="E87" s="326" t="s">
        <v>928</v>
      </c>
    </row>
    <row r="88" spans="1:5" ht="15" customHeight="1">
      <c r="A88" s="323"/>
      <c r="B88" s="324"/>
      <c r="C88" s="324"/>
      <c r="D88" s="325"/>
      <c r="E88" s="326"/>
    </row>
    <row r="89" spans="1:5" ht="15.75" customHeight="1">
      <c r="A89" s="318" t="s">
        <v>212</v>
      </c>
      <c r="B89" s="319"/>
      <c r="C89" s="319"/>
      <c r="D89" s="320" t="s">
        <v>213</v>
      </c>
      <c r="E89" s="319"/>
    </row>
    <row r="90" spans="1:5" ht="15" customHeight="1">
      <c r="A90" s="332" t="s">
        <v>214</v>
      </c>
      <c r="B90" s="321"/>
      <c r="C90" s="322"/>
      <c r="D90" s="322" t="s">
        <v>970</v>
      </c>
      <c r="E90" s="322"/>
    </row>
    <row r="91" spans="1:5" ht="51" customHeight="1">
      <c r="A91" s="323" t="s">
        <v>216</v>
      </c>
      <c r="B91" s="324" t="s">
        <v>756</v>
      </c>
      <c r="C91" s="324" t="s">
        <v>971</v>
      </c>
      <c r="D91" s="325" t="s">
        <v>972</v>
      </c>
      <c r="E91" s="326" t="s">
        <v>928</v>
      </c>
    </row>
    <row r="92" spans="1:5" ht="15" customHeight="1">
      <c r="A92" s="323" t="s">
        <v>219</v>
      </c>
      <c r="B92" s="324" t="s">
        <v>26</v>
      </c>
      <c r="C92" s="324" t="s">
        <v>973</v>
      </c>
      <c r="D92" s="325" t="s">
        <v>974</v>
      </c>
      <c r="E92" s="326" t="s">
        <v>899</v>
      </c>
    </row>
    <row r="93" spans="1:5" ht="15" customHeight="1">
      <c r="A93" s="323" t="s">
        <v>222</v>
      </c>
      <c r="B93" s="324" t="s">
        <v>26</v>
      </c>
      <c r="C93" s="324" t="s">
        <v>975</v>
      </c>
      <c r="D93" s="325" t="s">
        <v>976</v>
      </c>
      <c r="E93" s="326" t="s">
        <v>899</v>
      </c>
    </row>
    <row r="94" spans="1:5" ht="15" customHeight="1">
      <c r="A94" s="323" t="s">
        <v>225</v>
      </c>
      <c r="B94" s="324" t="s">
        <v>26</v>
      </c>
      <c r="C94" s="324" t="s">
        <v>977</v>
      </c>
      <c r="D94" s="325" t="s">
        <v>978</v>
      </c>
      <c r="E94" s="326" t="s">
        <v>899</v>
      </c>
    </row>
    <row r="95" spans="1:5" ht="25.5" customHeight="1">
      <c r="A95" s="323" t="s">
        <v>979</v>
      </c>
      <c r="B95" s="324" t="s">
        <v>26</v>
      </c>
      <c r="C95" s="324" t="s">
        <v>980</v>
      </c>
      <c r="D95" s="325" t="s">
        <v>981</v>
      </c>
      <c r="E95" s="326" t="s">
        <v>899</v>
      </c>
    </row>
    <row r="96" spans="1:5" ht="25.5" customHeight="1">
      <c r="A96" s="323" t="s">
        <v>982</v>
      </c>
      <c r="B96" s="324" t="s">
        <v>26</v>
      </c>
      <c r="C96" s="324" t="s">
        <v>983</v>
      </c>
      <c r="D96" s="325" t="s">
        <v>984</v>
      </c>
      <c r="E96" s="326" t="s">
        <v>931</v>
      </c>
    </row>
    <row r="97" spans="1:5" ht="25.5" customHeight="1">
      <c r="A97" s="323" t="s">
        <v>985</v>
      </c>
      <c r="B97" s="324" t="s">
        <v>26</v>
      </c>
      <c r="C97" s="324" t="s">
        <v>986</v>
      </c>
      <c r="D97" s="325" t="s">
        <v>987</v>
      </c>
      <c r="E97" s="326" t="s">
        <v>931</v>
      </c>
    </row>
    <row r="98" spans="1:5" ht="15" customHeight="1">
      <c r="A98" s="323" t="s">
        <v>988</v>
      </c>
      <c r="B98" s="324" t="s">
        <v>26</v>
      </c>
      <c r="C98" s="324" t="s">
        <v>989</v>
      </c>
      <c r="D98" s="325" t="s">
        <v>990</v>
      </c>
      <c r="E98" s="326" t="s">
        <v>931</v>
      </c>
    </row>
    <row r="99" spans="1:5" ht="15" customHeight="1">
      <c r="A99" s="323"/>
      <c r="B99" s="324"/>
      <c r="C99" s="324"/>
      <c r="D99" s="325"/>
      <c r="E99" s="326"/>
    </row>
    <row r="100" spans="1:5" ht="15" customHeight="1">
      <c r="A100" s="332" t="s">
        <v>991</v>
      </c>
      <c r="B100" s="321"/>
      <c r="C100" s="322"/>
      <c r="D100" s="322" t="s">
        <v>992</v>
      </c>
      <c r="E100" s="322"/>
    </row>
    <row r="101" spans="1:5" ht="15" customHeight="1">
      <c r="A101" s="323" t="s">
        <v>993</v>
      </c>
      <c r="B101" s="324" t="s">
        <v>26</v>
      </c>
      <c r="C101" s="324" t="s">
        <v>973</v>
      </c>
      <c r="D101" s="325" t="s">
        <v>974</v>
      </c>
      <c r="E101" s="326" t="s">
        <v>899</v>
      </c>
    </row>
    <row r="102" spans="1:5" ht="15" customHeight="1">
      <c r="A102" s="323" t="s">
        <v>994</v>
      </c>
      <c r="B102" s="324" t="s">
        <v>26</v>
      </c>
      <c r="C102" s="324" t="s">
        <v>975</v>
      </c>
      <c r="D102" s="325" t="s">
        <v>976</v>
      </c>
      <c r="E102" s="326" t="s">
        <v>899</v>
      </c>
    </row>
    <row r="103" spans="1:5" ht="51" customHeight="1">
      <c r="A103" s="323" t="s">
        <v>995</v>
      </c>
      <c r="B103" s="324" t="s">
        <v>756</v>
      </c>
      <c r="C103" s="324" t="s">
        <v>996</v>
      </c>
      <c r="D103" s="325" t="s">
        <v>997</v>
      </c>
      <c r="E103" s="326" t="s">
        <v>928</v>
      </c>
    </row>
    <row r="104" spans="1:5" ht="15" customHeight="1">
      <c r="A104" s="323"/>
      <c r="B104" s="324"/>
      <c r="C104" s="324"/>
      <c r="D104" s="325"/>
      <c r="E104" s="326"/>
    </row>
    <row r="105" spans="1:5" ht="15.75" customHeight="1">
      <c r="A105" s="318" t="s">
        <v>229</v>
      </c>
      <c r="B105" s="319"/>
      <c r="C105" s="319"/>
      <c r="D105" s="320" t="s">
        <v>230</v>
      </c>
      <c r="E105" s="319"/>
    </row>
    <row r="106" spans="1:5" ht="15" customHeight="1">
      <c r="A106" s="321" t="s">
        <v>231</v>
      </c>
      <c r="B106" s="321"/>
      <c r="C106" s="322"/>
      <c r="D106" s="322" t="s">
        <v>232</v>
      </c>
      <c r="E106" s="322"/>
    </row>
    <row r="107" spans="1:5" ht="25.5" customHeight="1">
      <c r="A107" s="323" t="s">
        <v>231</v>
      </c>
      <c r="B107" s="324" t="s">
        <v>26</v>
      </c>
      <c r="C107" s="324" t="s">
        <v>998</v>
      </c>
      <c r="D107" s="325" t="s">
        <v>999</v>
      </c>
      <c r="E107" s="326" t="s">
        <v>931</v>
      </c>
    </row>
    <row r="108" spans="1:5" ht="15" customHeight="1">
      <c r="A108" s="323"/>
      <c r="B108" s="324"/>
      <c r="C108" s="324"/>
      <c r="D108" s="325"/>
      <c r="E108" s="326"/>
    </row>
    <row r="109" spans="1:5" ht="15" customHeight="1">
      <c r="A109" s="321" t="s">
        <v>1000</v>
      </c>
      <c r="B109" s="321"/>
      <c r="C109" s="322"/>
      <c r="D109" s="322" t="s">
        <v>1001</v>
      </c>
      <c r="E109" s="322"/>
    </row>
    <row r="110" spans="1:5" ht="25.5" customHeight="1">
      <c r="A110" s="323" t="s">
        <v>238</v>
      </c>
      <c r="B110" s="324" t="s">
        <v>26</v>
      </c>
      <c r="C110" s="324" t="s">
        <v>998</v>
      </c>
      <c r="D110" s="325" t="s">
        <v>999</v>
      </c>
      <c r="E110" s="326" t="s">
        <v>931</v>
      </c>
    </row>
    <row r="111" spans="1:5" ht="15" customHeight="1">
      <c r="A111" s="323"/>
      <c r="B111" s="324"/>
      <c r="C111" s="324"/>
      <c r="D111" s="325"/>
      <c r="E111" s="326"/>
    </row>
    <row r="112" spans="1:5" ht="15.75" customHeight="1">
      <c r="A112" s="318" t="s">
        <v>236</v>
      </c>
      <c r="B112" s="319"/>
      <c r="C112" s="319"/>
      <c r="D112" s="320" t="s">
        <v>1002</v>
      </c>
      <c r="E112" s="319"/>
    </row>
    <row r="113" spans="1:5" ht="15" customHeight="1">
      <c r="A113" s="323" t="s">
        <v>238</v>
      </c>
      <c r="B113" s="324" t="s">
        <v>26</v>
      </c>
      <c r="C113" s="324" t="s">
        <v>1003</v>
      </c>
      <c r="D113" s="325" t="s">
        <v>1004</v>
      </c>
      <c r="E113" s="326" t="s">
        <v>899</v>
      </c>
    </row>
    <row r="114" spans="1:5" ht="15" customHeight="1">
      <c r="A114" s="323" t="s">
        <v>239</v>
      </c>
      <c r="B114" s="324" t="s">
        <v>26</v>
      </c>
      <c r="C114" s="324" t="s">
        <v>1005</v>
      </c>
      <c r="D114" s="325" t="s">
        <v>1006</v>
      </c>
      <c r="E114" s="326" t="s">
        <v>899</v>
      </c>
    </row>
    <row r="115" spans="1:5" ht="15" customHeight="1">
      <c r="A115" s="323"/>
      <c r="B115" s="324"/>
      <c r="C115" s="324"/>
      <c r="D115" s="325"/>
      <c r="E115" s="326"/>
    </row>
    <row r="116" spans="1:5" ht="15.75" customHeight="1">
      <c r="A116" s="318" t="s">
        <v>245</v>
      </c>
      <c r="B116" s="319"/>
      <c r="C116" s="319"/>
      <c r="D116" s="320" t="s">
        <v>237</v>
      </c>
      <c r="E116" s="319"/>
    </row>
    <row r="117" spans="1:5" ht="25.5" customHeight="1">
      <c r="A117" s="323" t="s">
        <v>247</v>
      </c>
      <c r="B117" s="324" t="s">
        <v>26</v>
      </c>
      <c r="C117" s="324" t="s">
        <v>980</v>
      </c>
      <c r="D117" s="325" t="s">
        <v>981</v>
      </c>
      <c r="E117" s="326" t="s">
        <v>899</v>
      </c>
    </row>
    <row r="118" spans="1:5" ht="15" customHeight="1">
      <c r="A118" s="323" t="s">
        <v>258</v>
      </c>
      <c r="B118" s="324" t="s">
        <v>26</v>
      </c>
      <c r="C118" s="324" t="s">
        <v>1007</v>
      </c>
      <c r="D118" s="325" t="s">
        <v>1008</v>
      </c>
      <c r="E118" s="326" t="s">
        <v>895</v>
      </c>
    </row>
    <row r="119" spans="1:5" ht="25.5" customHeight="1">
      <c r="A119" s="323" t="s">
        <v>1009</v>
      </c>
      <c r="B119" s="324" t="s">
        <v>26</v>
      </c>
      <c r="C119" s="324" t="s">
        <v>1010</v>
      </c>
      <c r="D119" s="325" t="s">
        <v>1011</v>
      </c>
      <c r="E119" s="326" t="s">
        <v>899</v>
      </c>
    </row>
    <row r="120" spans="1:5" ht="25.5" customHeight="1">
      <c r="A120" s="323" t="s">
        <v>1012</v>
      </c>
      <c r="B120" s="324" t="s">
        <v>26</v>
      </c>
      <c r="C120" s="324" t="s">
        <v>1013</v>
      </c>
      <c r="D120" s="325" t="s">
        <v>1014</v>
      </c>
      <c r="E120" s="326" t="s">
        <v>931</v>
      </c>
    </row>
    <row r="121" spans="1:5" ht="15" customHeight="1">
      <c r="A121" s="323"/>
      <c r="B121" s="324"/>
      <c r="C121" s="324"/>
      <c r="D121" s="325"/>
      <c r="E121" s="326"/>
    </row>
    <row r="122" spans="1:5" ht="15.75" customHeight="1">
      <c r="A122" s="318" t="s">
        <v>281</v>
      </c>
      <c r="B122" s="319"/>
      <c r="C122" s="319"/>
      <c r="D122" s="320" t="s">
        <v>163</v>
      </c>
      <c r="E122" s="319"/>
    </row>
    <row r="123" spans="1:5" ht="15" customHeight="1">
      <c r="A123" s="323" t="s">
        <v>283</v>
      </c>
      <c r="B123" s="324" t="s">
        <v>26</v>
      </c>
      <c r="C123" s="324" t="s">
        <v>1015</v>
      </c>
      <c r="D123" s="325" t="s">
        <v>1016</v>
      </c>
      <c r="E123" s="326" t="s">
        <v>899</v>
      </c>
    </row>
    <row r="124" spans="1:5" ht="76.5" customHeight="1">
      <c r="A124" s="323" t="s">
        <v>286</v>
      </c>
      <c r="B124" s="324" t="s">
        <v>756</v>
      </c>
      <c r="C124" s="324" t="s">
        <v>1017</v>
      </c>
      <c r="D124" s="325" t="s">
        <v>1018</v>
      </c>
      <c r="E124" s="326" t="s">
        <v>928</v>
      </c>
    </row>
    <row r="125" spans="1:5" ht="15" customHeight="1">
      <c r="A125" s="323"/>
      <c r="B125" s="324"/>
      <c r="C125" s="324"/>
      <c r="D125" s="325"/>
      <c r="E125" s="326"/>
    </row>
    <row r="126" spans="1:5" ht="15.75" customHeight="1">
      <c r="A126" s="318" t="s">
        <v>287</v>
      </c>
      <c r="B126" s="319"/>
      <c r="C126" s="319"/>
      <c r="D126" s="320" t="s">
        <v>1019</v>
      </c>
      <c r="E126" s="319"/>
    </row>
    <row r="127" spans="1:5" ht="25.5" customHeight="1">
      <c r="A127" s="323" t="s">
        <v>289</v>
      </c>
      <c r="B127" s="324" t="s">
        <v>26</v>
      </c>
      <c r="C127" s="324" t="s">
        <v>1020</v>
      </c>
      <c r="D127" s="325" t="s">
        <v>1021</v>
      </c>
      <c r="E127" s="326" t="s">
        <v>899</v>
      </c>
    </row>
    <row r="128" spans="1:5" ht="15" customHeight="1">
      <c r="A128" s="323"/>
      <c r="B128" s="324"/>
      <c r="C128" s="324"/>
      <c r="D128" s="325"/>
      <c r="E128" s="326"/>
    </row>
    <row r="129" spans="1:5" ht="15.75" customHeight="1">
      <c r="A129" s="318" t="s">
        <v>295</v>
      </c>
      <c r="B129" s="319"/>
      <c r="C129" s="319"/>
      <c r="D129" s="320" t="s">
        <v>246</v>
      </c>
      <c r="E129" s="319"/>
    </row>
    <row r="130" spans="1:5" ht="15" customHeight="1">
      <c r="A130" s="321" t="s">
        <v>297</v>
      </c>
      <c r="B130" s="321"/>
      <c r="C130" s="322"/>
      <c r="D130" s="322" t="s">
        <v>248</v>
      </c>
      <c r="E130" s="322"/>
    </row>
    <row r="131" spans="1:5" ht="25.5" customHeight="1">
      <c r="A131" s="323" t="s">
        <v>1022</v>
      </c>
      <c r="B131" s="324" t="s">
        <v>26</v>
      </c>
      <c r="C131" s="324" t="s">
        <v>1023</v>
      </c>
      <c r="D131" s="325" t="s">
        <v>1024</v>
      </c>
      <c r="E131" s="326" t="s">
        <v>880</v>
      </c>
    </row>
    <row r="132" spans="1:5" ht="25.5" customHeight="1">
      <c r="A132" s="323" t="s">
        <v>1025</v>
      </c>
      <c r="B132" s="324" t="s">
        <v>26</v>
      </c>
      <c r="C132" s="324" t="s">
        <v>1026</v>
      </c>
      <c r="D132" s="325" t="s">
        <v>1027</v>
      </c>
      <c r="E132" s="326" t="s">
        <v>880</v>
      </c>
    </row>
    <row r="133" spans="1:5" ht="15" customHeight="1">
      <c r="A133" s="323" t="s">
        <v>1028</v>
      </c>
      <c r="B133" s="324" t="s">
        <v>26</v>
      </c>
      <c r="C133" s="324" t="s">
        <v>1029</v>
      </c>
      <c r="D133" s="325" t="s">
        <v>1030</v>
      </c>
      <c r="E133" s="326" t="s">
        <v>880</v>
      </c>
    </row>
    <row r="134" spans="1:5" ht="25.5" customHeight="1">
      <c r="A134" s="323" t="s">
        <v>1031</v>
      </c>
      <c r="B134" s="324" t="s">
        <v>26</v>
      </c>
      <c r="C134" s="324" t="s">
        <v>1032</v>
      </c>
      <c r="D134" s="325" t="s">
        <v>1033</v>
      </c>
      <c r="E134" s="326" t="s">
        <v>880</v>
      </c>
    </row>
    <row r="135" spans="1:5" ht="25.5" customHeight="1">
      <c r="A135" s="323" t="s">
        <v>1034</v>
      </c>
      <c r="B135" s="324" t="s">
        <v>26</v>
      </c>
      <c r="C135" s="324" t="s">
        <v>1035</v>
      </c>
      <c r="D135" s="325" t="s">
        <v>1036</v>
      </c>
      <c r="E135" s="326" t="s">
        <v>880</v>
      </c>
    </row>
    <row r="136" spans="1:5" ht="25.5" customHeight="1">
      <c r="A136" s="323" t="s">
        <v>1037</v>
      </c>
      <c r="B136" s="324" t="s">
        <v>756</v>
      </c>
      <c r="C136" s="324" t="s">
        <v>1038</v>
      </c>
      <c r="D136" s="325" t="s">
        <v>1039</v>
      </c>
      <c r="E136" s="326" t="s">
        <v>880</v>
      </c>
    </row>
    <row r="137" spans="1:5" ht="51" customHeight="1">
      <c r="A137" s="323" t="s">
        <v>1040</v>
      </c>
      <c r="B137" s="324" t="s">
        <v>756</v>
      </c>
      <c r="C137" s="324" t="s">
        <v>1041</v>
      </c>
      <c r="D137" s="325" t="s">
        <v>1042</v>
      </c>
      <c r="E137" s="326" t="s">
        <v>880</v>
      </c>
    </row>
    <row r="138" spans="1:5" ht="15" customHeight="1">
      <c r="A138" s="323"/>
      <c r="B138" s="324"/>
      <c r="C138" s="324"/>
      <c r="D138" s="325"/>
      <c r="E138" s="326"/>
    </row>
    <row r="139" spans="1:5" ht="15" customHeight="1">
      <c r="A139" s="321" t="s">
        <v>300</v>
      </c>
      <c r="B139" s="321"/>
      <c r="C139" s="322"/>
      <c r="D139" s="322" t="s">
        <v>259</v>
      </c>
      <c r="E139" s="322"/>
    </row>
    <row r="140" spans="1:5" ht="25.5" customHeight="1">
      <c r="A140" s="323" t="s">
        <v>1043</v>
      </c>
      <c r="B140" s="324" t="s">
        <v>756</v>
      </c>
      <c r="C140" s="324" t="s">
        <v>1044</v>
      </c>
      <c r="D140" s="325" t="s">
        <v>1045</v>
      </c>
      <c r="E140" s="326" t="s">
        <v>880</v>
      </c>
    </row>
    <row r="141" spans="1:5" ht="38.25" customHeight="1">
      <c r="A141" s="323" t="s">
        <v>1046</v>
      </c>
      <c r="B141" s="324" t="s">
        <v>756</v>
      </c>
      <c r="C141" s="324" t="s">
        <v>1047</v>
      </c>
      <c r="D141" s="325" t="s">
        <v>1048</v>
      </c>
      <c r="E141" s="326" t="s">
        <v>880</v>
      </c>
    </row>
    <row r="142" spans="1:5" ht="25.5" customHeight="1">
      <c r="A142" s="323" t="s">
        <v>1049</v>
      </c>
      <c r="B142" s="324" t="s">
        <v>756</v>
      </c>
      <c r="C142" s="324" t="s">
        <v>1050</v>
      </c>
      <c r="D142" s="325" t="s">
        <v>1051</v>
      </c>
      <c r="E142" s="326" t="s">
        <v>880</v>
      </c>
    </row>
    <row r="143" spans="1:5" ht="15" customHeight="1">
      <c r="A143" s="323" t="s">
        <v>1052</v>
      </c>
      <c r="B143" s="324" t="s">
        <v>756</v>
      </c>
      <c r="C143" s="324" t="s">
        <v>1053</v>
      </c>
      <c r="D143" s="325" t="s">
        <v>1054</v>
      </c>
      <c r="E143" s="326" t="s">
        <v>880</v>
      </c>
    </row>
    <row r="144" spans="1:5" ht="15" customHeight="1">
      <c r="A144" s="323" t="s">
        <v>1055</v>
      </c>
      <c r="B144" s="324" t="s">
        <v>756</v>
      </c>
      <c r="C144" s="324" t="s">
        <v>1056</v>
      </c>
      <c r="D144" s="325" t="s">
        <v>1057</v>
      </c>
      <c r="E144" s="326" t="s">
        <v>880</v>
      </c>
    </row>
    <row r="145" spans="1:5" ht="25.5" customHeight="1">
      <c r="A145" s="323" t="s">
        <v>1058</v>
      </c>
      <c r="B145" s="324" t="s">
        <v>756</v>
      </c>
      <c r="C145" s="324" t="s">
        <v>1059</v>
      </c>
      <c r="D145" s="325" t="s">
        <v>1060</v>
      </c>
      <c r="E145" s="326" t="s">
        <v>880</v>
      </c>
    </row>
    <row r="146" spans="1:5" ht="25.5" customHeight="1">
      <c r="A146" s="323" t="s">
        <v>1061</v>
      </c>
      <c r="B146" s="324" t="s">
        <v>756</v>
      </c>
      <c r="C146" s="324" t="s">
        <v>1062</v>
      </c>
      <c r="D146" s="325" t="s">
        <v>1063</v>
      </c>
      <c r="E146" s="326" t="s">
        <v>880</v>
      </c>
    </row>
    <row r="147" spans="1:5" ht="25.5" customHeight="1">
      <c r="A147" s="323" t="s">
        <v>1064</v>
      </c>
      <c r="B147" s="324" t="s">
        <v>756</v>
      </c>
      <c r="C147" s="324" t="s">
        <v>1065</v>
      </c>
      <c r="D147" s="325" t="s">
        <v>1066</v>
      </c>
      <c r="E147" s="326" t="s">
        <v>880</v>
      </c>
    </row>
    <row r="148" spans="1:5" ht="38.25" customHeight="1">
      <c r="A148" s="323" t="s">
        <v>1067</v>
      </c>
      <c r="B148" s="324" t="s">
        <v>26</v>
      </c>
      <c r="C148" s="324" t="s">
        <v>1068</v>
      </c>
      <c r="D148" s="325" t="s">
        <v>1069</v>
      </c>
      <c r="E148" s="326" t="s">
        <v>899</v>
      </c>
    </row>
    <row r="149" spans="1:5" ht="15" customHeight="1">
      <c r="A149" s="323"/>
      <c r="B149" s="324"/>
      <c r="C149" s="324"/>
      <c r="D149" s="325"/>
      <c r="E149" s="326"/>
    </row>
    <row r="150" spans="1:5" ht="15" customHeight="1">
      <c r="A150" s="321" t="s">
        <v>303</v>
      </c>
      <c r="B150" s="321"/>
      <c r="C150" s="322"/>
      <c r="D150" s="322" t="s">
        <v>1070</v>
      </c>
      <c r="E150" s="322"/>
    </row>
    <row r="151" spans="1:5" ht="25.5" customHeight="1">
      <c r="A151" s="323" t="s">
        <v>1071</v>
      </c>
      <c r="B151" s="324" t="s">
        <v>26</v>
      </c>
      <c r="C151" s="324" t="s">
        <v>1072</v>
      </c>
      <c r="D151" s="325" t="s">
        <v>1073</v>
      </c>
      <c r="E151" s="326" t="s">
        <v>1074</v>
      </c>
    </row>
    <row r="152" spans="1:5" ht="25.5" customHeight="1">
      <c r="A152" s="323" t="s">
        <v>1075</v>
      </c>
      <c r="B152" s="324" t="s">
        <v>26</v>
      </c>
      <c r="C152" s="324" t="s">
        <v>1076</v>
      </c>
      <c r="D152" s="325" t="s">
        <v>1077</v>
      </c>
      <c r="E152" s="326" t="s">
        <v>1074</v>
      </c>
    </row>
    <row r="153" spans="1:5" ht="25.5" customHeight="1">
      <c r="A153" s="323" t="s">
        <v>1078</v>
      </c>
      <c r="B153" s="324" t="s">
        <v>26</v>
      </c>
      <c r="C153" s="324" t="s">
        <v>1079</v>
      </c>
      <c r="D153" s="325" t="s">
        <v>1080</v>
      </c>
      <c r="E153" s="326" t="s">
        <v>1074</v>
      </c>
    </row>
    <row r="154" spans="1:5" ht="15" customHeight="1">
      <c r="A154" s="323"/>
      <c r="B154" s="324"/>
      <c r="C154" s="324"/>
      <c r="D154" s="325"/>
      <c r="E154" s="326"/>
    </row>
    <row r="155" spans="1:5" ht="15.75" customHeight="1">
      <c r="A155" s="318" t="s">
        <v>306</v>
      </c>
      <c r="B155" s="319"/>
      <c r="C155" s="319"/>
      <c r="D155" s="320" t="s">
        <v>282</v>
      </c>
      <c r="E155" s="319"/>
    </row>
    <row r="156" spans="1:5" ht="15" customHeight="1">
      <c r="A156" s="323" t="s">
        <v>308</v>
      </c>
      <c r="B156" s="324" t="s">
        <v>26</v>
      </c>
      <c r="C156" s="324" t="s">
        <v>1081</v>
      </c>
      <c r="D156" s="325" t="s">
        <v>1082</v>
      </c>
      <c r="E156" s="326" t="s">
        <v>899</v>
      </c>
    </row>
    <row r="157" spans="1:5" ht="15" customHeight="1">
      <c r="A157" s="323" t="s">
        <v>311</v>
      </c>
      <c r="B157" s="324" t="s">
        <v>26</v>
      </c>
      <c r="C157" s="324" t="s">
        <v>1083</v>
      </c>
      <c r="D157" s="325" t="s">
        <v>1084</v>
      </c>
      <c r="E157" s="326" t="s">
        <v>899</v>
      </c>
    </row>
    <row r="158" spans="1:5" ht="15" customHeight="1">
      <c r="A158" s="323"/>
      <c r="B158" s="324"/>
      <c r="C158" s="324"/>
      <c r="D158" s="325"/>
      <c r="E158" s="326"/>
    </row>
    <row r="159" spans="1:5" ht="15.75" customHeight="1">
      <c r="A159" s="318" t="s">
        <v>314</v>
      </c>
      <c r="B159" s="319"/>
      <c r="C159" s="319"/>
      <c r="D159" s="320" t="s">
        <v>288</v>
      </c>
      <c r="E159" s="319"/>
    </row>
    <row r="160" spans="1:5" ht="15" customHeight="1">
      <c r="A160" s="323" t="s">
        <v>316</v>
      </c>
      <c r="B160" s="324" t="s">
        <v>26</v>
      </c>
      <c r="C160" s="324" t="s">
        <v>1085</v>
      </c>
      <c r="D160" s="325" t="s">
        <v>1086</v>
      </c>
      <c r="E160" s="326" t="s">
        <v>880</v>
      </c>
    </row>
    <row r="161" spans="1:5" ht="15" customHeight="1">
      <c r="A161" s="323" t="s">
        <v>1087</v>
      </c>
      <c r="B161" s="324" t="s">
        <v>26</v>
      </c>
      <c r="C161" s="324" t="s">
        <v>1088</v>
      </c>
      <c r="D161" s="325" t="s">
        <v>1089</v>
      </c>
      <c r="E161" s="326" t="s">
        <v>880</v>
      </c>
    </row>
    <row r="162" spans="1:5" ht="25.5" customHeight="1">
      <c r="A162" s="323" t="s">
        <v>1090</v>
      </c>
      <c r="B162" s="324" t="s">
        <v>26</v>
      </c>
      <c r="C162" s="324" t="s">
        <v>1091</v>
      </c>
      <c r="D162" s="325" t="s">
        <v>1092</v>
      </c>
      <c r="E162" s="326" t="s">
        <v>1074</v>
      </c>
    </row>
    <row r="163" spans="1:5" ht="15" customHeight="1">
      <c r="A163" s="323" t="s">
        <v>1093</v>
      </c>
      <c r="B163" s="324" t="s">
        <v>26</v>
      </c>
      <c r="C163" s="324" t="s">
        <v>1094</v>
      </c>
      <c r="D163" s="325" t="s">
        <v>1095</v>
      </c>
      <c r="E163" s="326" t="s">
        <v>880</v>
      </c>
    </row>
    <row r="164" spans="1:5" ht="15" customHeight="1">
      <c r="A164" s="323" t="s">
        <v>1096</v>
      </c>
      <c r="B164" s="324" t="s">
        <v>756</v>
      </c>
      <c r="C164" s="324" t="s">
        <v>1097</v>
      </c>
      <c r="D164" s="325" t="s">
        <v>1098</v>
      </c>
      <c r="E164" s="326" t="s">
        <v>880</v>
      </c>
    </row>
    <row r="165" spans="1:5" ht="15" customHeight="1">
      <c r="A165" s="323"/>
      <c r="B165" s="324"/>
      <c r="C165" s="324"/>
      <c r="D165" s="325"/>
      <c r="E165" s="326"/>
    </row>
    <row r="166" spans="1:5" ht="15.75" customHeight="1">
      <c r="A166" s="318" t="s">
        <v>1099</v>
      </c>
      <c r="B166" s="319"/>
      <c r="C166" s="319"/>
      <c r="D166" s="320" t="s">
        <v>296</v>
      </c>
      <c r="E166" s="319"/>
    </row>
    <row r="167" spans="1:5" ht="15" customHeight="1">
      <c r="A167" s="323" t="s">
        <v>1100</v>
      </c>
      <c r="B167" s="324" t="s">
        <v>26</v>
      </c>
      <c r="C167" s="324" t="s">
        <v>1101</v>
      </c>
      <c r="D167" s="325" t="s">
        <v>1102</v>
      </c>
      <c r="E167" s="326" t="s">
        <v>880</v>
      </c>
    </row>
    <row r="168" spans="1:5" ht="25.5" customHeight="1">
      <c r="A168" s="323" t="s">
        <v>1103</v>
      </c>
      <c r="B168" s="324" t="s">
        <v>26</v>
      </c>
      <c r="C168" s="324" t="s">
        <v>1104</v>
      </c>
      <c r="D168" s="325" t="s">
        <v>1105</v>
      </c>
      <c r="E168" s="326" t="s">
        <v>880</v>
      </c>
    </row>
    <row r="169" spans="1:5" ht="38.25" customHeight="1">
      <c r="A169" s="323" t="s">
        <v>1106</v>
      </c>
      <c r="B169" s="324" t="s">
        <v>26</v>
      </c>
      <c r="C169" s="324" t="s">
        <v>301</v>
      </c>
      <c r="D169" s="325" t="s">
        <v>1107</v>
      </c>
      <c r="E169" s="326" t="s">
        <v>880</v>
      </c>
    </row>
    <row r="170" spans="1:5" ht="38.25" customHeight="1">
      <c r="A170" s="323" t="s">
        <v>1108</v>
      </c>
      <c r="B170" s="324" t="s">
        <v>26</v>
      </c>
      <c r="C170" s="324" t="s">
        <v>1109</v>
      </c>
      <c r="D170" s="325" t="s">
        <v>1110</v>
      </c>
      <c r="E170" s="326" t="s">
        <v>880</v>
      </c>
    </row>
    <row r="171" spans="1:5" ht="15" customHeight="1">
      <c r="A171" s="323" t="s">
        <v>1111</v>
      </c>
      <c r="B171" s="324" t="s">
        <v>26</v>
      </c>
      <c r="C171" s="324" t="s">
        <v>1112</v>
      </c>
      <c r="D171" s="325" t="s">
        <v>1113</v>
      </c>
      <c r="E171" s="326" t="s">
        <v>880</v>
      </c>
    </row>
    <row r="172" spans="1:5" ht="15" customHeight="1">
      <c r="A172" s="323" t="s">
        <v>1114</v>
      </c>
      <c r="B172" s="324" t="s">
        <v>26</v>
      </c>
      <c r="C172" s="324" t="s">
        <v>1115</v>
      </c>
      <c r="D172" s="325" t="s">
        <v>1116</v>
      </c>
      <c r="E172" s="326" t="s">
        <v>880</v>
      </c>
    </row>
    <row r="173" spans="1:5" ht="15" customHeight="1">
      <c r="A173" s="323" t="s">
        <v>1117</v>
      </c>
      <c r="B173" s="324" t="s">
        <v>26</v>
      </c>
      <c r="C173" s="324" t="s">
        <v>1118</v>
      </c>
      <c r="D173" s="325" t="s">
        <v>1119</v>
      </c>
      <c r="E173" s="326" t="s">
        <v>880</v>
      </c>
    </row>
    <row r="174" spans="1:5" ht="25.5" customHeight="1">
      <c r="A174" s="323" t="s">
        <v>1120</v>
      </c>
      <c r="B174" s="324" t="s">
        <v>26</v>
      </c>
      <c r="C174" s="324" t="s">
        <v>1121</v>
      </c>
      <c r="D174" s="325" t="s">
        <v>1122</v>
      </c>
      <c r="E174" s="326" t="s">
        <v>880</v>
      </c>
    </row>
    <row r="175" spans="1:5" ht="15" customHeight="1">
      <c r="A175" s="323" t="s">
        <v>1123</v>
      </c>
      <c r="B175" s="324" t="s">
        <v>756</v>
      </c>
      <c r="C175" s="324" t="s">
        <v>1124</v>
      </c>
      <c r="D175" s="325" t="s">
        <v>1125</v>
      </c>
      <c r="E175" s="326" t="s">
        <v>880</v>
      </c>
    </row>
    <row r="176" spans="1:5" ht="25.5" customHeight="1">
      <c r="A176" s="323" t="s">
        <v>1126</v>
      </c>
      <c r="B176" s="324" t="s">
        <v>756</v>
      </c>
      <c r="C176" s="324" t="s">
        <v>1127</v>
      </c>
      <c r="D176" s="325" t="s">
        <v>1128</v>
      </c>
      <c r="E176" s="326" t="s">
        <v>880</v>
      </c>
    </row>
    <row r="177" spans="1:5" ht="25.5" customHeight="1">
      <c r="A177" s="323" t="s">
        <v>1129</v>
      </c>
      <c r="B177" s="324" t="s">
        <v>26</v>
      </c>
      <c r="C177" s="324" t="s">
        <v>1130</v>
      </c>
      <c r="D177" s="325" t="s">
        <v>1131</v>
      </c>
      <c r="E177" s="326" t="s">
        <v>880</v>
      </c>
    </row>
    <row r="178" spans="1:5" ht="15" customHeight="1">
      <c r="A178" s="323" t="s">
        <v>1132</v>
      </c>
      <c r="B178" s="324" t="s">
        <v>26</v>
      </c>
      <c r="C178" s="324" t="s">
        <v>481</v>
      </c>
      <c r="D178" s="325" t="s">
        <v>1133</v>
      </c>
      <c r="E178" s="326" t="s">
        <v>880</v>
      </c>
    </row>
    <row r="179" spans="1:5" ht="15" customHeight="1">
      <c r="A179" s="323" t="s">
        <v>1134</v>
      </c>
      <c r="B179" s="324" t="s">
        <v>26</v>
      </c>
      <c r="C179" s="324" t="s">
        <v>1135</v>
      </c>
      <c r="D179" s="325" t="s">
        <v>1136</v>
      </c>
      <c r="E179" s="326" t="s">
        <v>880</v>
      </c>
    </row>
    <row r="180" spans="1:5" ht="15" customHeight="1">
      <c r="A180" s="323"/>
      <c r="B180" s="324"/>
      <c r="C180" s="324"/>
      <c r="D180" s="325"/>
      <c r="E180" s="326"/>
    </row>
    <row r="181" spans="1:5" ht="15.75" customHeight="1">
      <c r="A181" s="318" t="s">
        <v>1137</v>
      </c>
      <c r="B181" s="319"/>
      <c r="C181" s="319"/>
      <c r="D181" s="331" t="s">
        <v>1138</v>
      </c>
      <c r="E181" s="319"/>
    </row>
    <row r="182" spans="1:5" ht="38.25" customHeight="1">
      <c r="A182" s="323" t="s">
        <v>1139</v>
      </c>
      <c r="B182" s="324" t="s">
        <v>26</v>
      </c>
      <c r="C182" s="324" t="s">
        <v>1140</v>
      </c>
      <c r="D182" s="325" t="s">
        <v>1141</v>
      </c>
      <c r="E182" s="326" t="s">
        <v>899</v>
      </c>
    </row>
    <row r="183" spans="1:5" ht="15" customHeight="1">
      <c r="A183" s="323"/>
      <c r="B183" s="324"/>
      <c r="C183" s="324"/>
      <c r="D183" s="325"/>
      <c r="E183" s="326"/>
    </row>
    <row r="184" spans="1:5" ht="15.75" customHeight="1">
      <c r="A184" s="318" t="s">
        <v>1142</v>
      </c>
      <c r="B184" s="319"/>
      <c r="C184" s="319"/>
      <c r="D184" s="331" t="s">
        <v>307</v>
      </c>
      <c r="E184" s="319"/>
    </row>
    <row r="185" spans="1:5" ht="15" customHeight="1">
      <c r="A185" s="323" t="s">
        <v>1143</v>
      </c>
      <c r="B185" s="324" t="s">
        <v>26</v>
      </c>
      <c r="C185" s="324" t="s">
        <v>1144</v>
      </c>
      <c r="D185" s="325" t="s">
        <v>1145</v>
      </c>
      <c r="E185" s="326" t="s">
        <v>899</v>
      </c>
    </row>
    <row r="186" spans="1:5" ht="15" customHeight="1">
      <c r="A186" s="323" t="s">
        <v>1146</v>
      </c>
      <c r="B186" s="324" t="s">
        <v>756</v>
      </c>
      <c r="C186" s="324" t="s">
        <v>1147</v>
      </c>
      <c r="D186" s="325" t="s">
        <v>1148</v>
      </c>
      <c r="E186" s="326" t="s">
        <v>928</v>
      </c>
    </row>
    <row r="187" spans="1:5" ht="15" customHeight="1">
      <c r="A187" s="323"/>
      <c r="B187" s="324"/>
      <c r="C187" s="324"/>
      <c r="D187" s="325"/>
      <c r="E187" s="326"/>
    </row>
    <row r="188" spans="1:5" ht="15.75" customHeight="1">
      <c r="A188" s="318" t="s">
        <v>1149</v>
      </c>
      <c r="B188" s="319"/>
      <c r="C188" s="319"/>
      <c r="D188" s="331" t="s">
        <v>315</v>
      </c>
      <c r="E188" s="319"/>
    </row>
    <row r="189" spans="1:5" ht="15" customHeight="1">
      <c r="A189" s="323" t="s">
        <v>1150</v>
      </c>
      <c r="B189" s="324" t="s">
        <v>26</v>
      </c>
      <c r="C189" s="324" t="s">
        <v>1151</v>
      </c>
      <c r="D189" s="325" t="s">
        <v>1152</v>
      </c>
      <c r="E189" s="326" t="s">
        <v>899</v>
      </c>
    </row>
    <row r="190" spans="1:5" ht="25.5" customHeight="1">
      <c r="A190" s="323" t="s">
        <v>1153</v>
      </c>
      <c r="B190" s="324" t="s">
        <v>756</v>
      </c>
      <c r="C190" s="324" t="s">
        <v>1154</v>
      </c>
      <c r="D190" s="325" t="s">
        <v>1155</v>
      </c>
      <c r="E190" s="326" t="s">
        <v>880</v>
      </c>
    </row>
    <row r="191" spans="1:5" ht="15" customHeight="1">
      <c r="A191" s="323" t="s">
        <v>1156</v>
      </c>
      <c r="B191" s="324" t="s">
        <v>756</v>
      </c>
      <c r="C191" s="324" t="s">
        <v>1157</v>
      </c>
      <c r="D191" s="325" t="s">
        <v>1158</v>
      </c>
      <c r="E191" s="326" t="s">
        <v>880</v>
      </c>
    </row>
    <row r="192" spans="1:5" ht="15" customHeight="1">
      <c r="A192" s="323"/>
      <c r="B192" s="324"/>
      <c r="C192" s="324"/>
      <c r="D192" s="325"/>
      <c r="E192" s="326"/>
    </row>
    <row r="193" spans="1:5" ht="18.75" customHeight="1">
      <c r="A193" s="327" t="s">
        <v>387</v>
      </c>
      <c r="B193" s="328"/>
      <c r="C193" s="328"/>
      <c r="D193" s="329" t="s">
        <v>388</v>
      </c>
      <c r="E193" s="328"/>
    </row>
    <row r="194" spans="1:5" ht="15.75" customHeight="1">
      <c r="A194" s="318" t="s">
        <v>389</v>
      </c>
      <c r="B194" s="319"/>
      <c r="C194" s="319"/>
      <c r="D194" s="320" t="s">
        <v>390</v>
      </c>
      <c r="E194" s="319"/>
    </row>
    <row r="195" spans="1:5" ht="15" customHeight="1">
      <c r="A195" s="321" t="s">
        <v>391</v>
      </c>
      <c r="B195" s="321"/>
      <c r="C195" s="322"/>
      <c r="D195" s="322" t="s">
        <v>392</v>
      </c>
      <c r="E195" s="322"/>
    </row>
    <row r="196" spans="1:5" ht="25.5" customHeight="1">
      <c r="A196" s="323" t="s">
        <v>393</v>
      </c>
      <c r="B196" s="324" t="s">
        <v>26</v>
      </c>
      <c r="C196" s="324" t="s">
        <v>1159</v>
      </c>
      <c r="D196" s="325" t="s">
        <v>1160</v>
      </c>
      <c r="E196" s="326" t="s">
        <v>931</v>
      </c>
    </row>
    <row r="197" spans="1:5" ht="25.5" customHeight="1">
      <c r="A197" s="323" t="s">
        <v>397</v>
      </c>
      <c r="B197" s="324" t="s">
        <v>26</v>
      </c>
      <c r="C197" s="324" t="s">
        <v>1161</v>
      </c>
      <c r="D197" s="325" t="s">
        <v>1162</v>
      </c>
      <c r="E197" s="326" t="s">
        <v>931</v>
      </c>
    </row>
    <row r="198" spans="1:5" ht="25.5" customHeight="1">
      <c r="A198" s="323" t="s">
        <v>400</v>
      </c>
      <c r="B198" s="324" t="s">
        <v>26</v>
      </c>
      <c r="C198" s="324" t="s">
        <v>1163</v>
      </c>
      <c r="D198" s="325" t="s">
        <v>1164</v>
      </c>
      <c r="E198" s="326" t="s">
        <v>931</v>
      </c>
    </row>
    <row r="199" spans="1:5" ht="25.5" customHeight="1">
      <c r="A199" s="323" t="s">
        <v>403</v>
      </c>
      <c r="B199" s="324" t="s">
        <v>26</v>
      </c>
      <c r="C199" s="324" t="s">
        <v>1165</v>
      </c>
      <c r="D199" s="325" t="s">
        <v>1166</v>
      </c>
      <c r="E199" s="326" t="s">
        <v>931</v>
      </c>
    </row>
    <row r="200" spans="1:5" ht="15" customHeight="1">
      <c r="A200" s="323" t="s">
        <v>406</v>
      </c>
      <c r="B200" s="324" t="s">
        <v>26</v>
      </c>
      <c r="C200" s="324" t="s">
        <v>1167</v>
      </c>
      <c r="D200" s="325" t="s">
        <v>1168</v>
      </c>
      <c r="E200" s="326" t="s">
        <v>931</v>
      </c>
    </row>
    <row r="201" spans="1:5" ht="15" customHeight="1">
      <c r="A201" s="323" t="s">
        <v>409</v>
      </c>
      <c r="B201" s="324" t="s">
        <v>756</v>
      </c>
      <c r="C201" s="324" t="s">
        <v>1169</v>
      </c>
      <c r="D201" s="325" t="s">
        <v>1170</v>
      </c>
      <c r="E201" s="326" t="s">
        <v>880</v>
      </c>
    </row>
    <row r="202" spans="1:5" ht="15" customHeight="1">
      <c r="A202" s="323" t="s">
        <v>412</v>
      </c>
      <c r="B202" s="324" t="s">
        <v>26</v>
      </c>
      <c r="C202" s="324" t="s">
        <v>1171</v>
      </c>
      <c r="D202" s="325" t="s">
        <v>1172</v>
      </c>
      <c r="E202" s="326" t="s">
        <v>880</v>
      </c>
    </row>
    <row r="203" spans="1:5" ht="25.5" customHeight="1">
      <c r="A203" s="323" t="s">
        <v>415</v>
      </c>
      <c r="B203" s="324" t="s">
        <v>26</v>
      </c>
      <c r="C203" s="324" t="s">
        <v>1173</v>
      </c>
      <c r="D203" s="325" t="s">
        <v>1174</v>
      </c>
      <c r="E203" s="326" t="s">
        <v>931</v>
      </c>
    </row>
    <row r="204" spans="1:5" ht="25.5" customHeight="1">
      <c r="A204" s="323" t="s">
        <v>1175</v>
      </c>
      <c r="B204" s="324" t="s">
        <v>26</v>
      </c>
      <c r="C204" s="324" t="s">
        <v>1176</v>
      </c>
      <c r="D204" s="325" t="s">
        <v>1177</v>
      </c>
      <c r="E204" s="326" t="s">
        <v>931</v>
      </c>
    </row>
    <row r="205" spans="1:5" ht="25.5" customHeight="1">
      <c r="A205" s="323" t="s">
        <v>1178</v>
      </c>
      <c r="B205" s="324" t="s">
        <v>26</v>
      </c>
      <c r="C205" s="324" t="s">
        <v>1179</v>
      </c>
      <c r="D205" s="325" t="s">
        <v>1180</v>
      </c>
      <c r="E205" s="326" t="s">
        <v>931</v>
      </c>
    </row>
    <row r="206" spans="1:5" ht="25.5" customHeight="1">
      <c r="A206" s="323" t="s">
        <v>1181</v>
      </c>
      <c r="B206" s="324" t="s">
        <v>26</v>
      </c>
      <c r="C206" s="324" t="s">
        <v>1182</v>
      </c>
      <c r="D206" s="325" t="s">
        <v>1183</v>
      </c>
      <c r="E206" s="326" t="s">
        <v>931</v>
      </c>
    </row>
    <row r="207" spans="1:5" ht="25.5" customHeight="1">
      <c r="A207" s="323" t="s">
        <v>1184</v>
      </c>
      <c r="B207" s="324" t="s">
        <v>26</v>
      </c>
      <c r="C207" s="324" t="s">
        <v>1185</v>
      </c>
      <c r="D207" s="325" t="s">
        <v>1186</v>
      </c>
      <c r="E207" s="326" t="s">
        <v>931</v>
      </c>
    </row>
    <row r="208" spans="1:5" ht="25.5" customHeight="1">
      <c r="A208" s="323" t="s">
        <v>1187</v>
      </c>
      <c r="B208" s="324" t="s">
        <v>26</v>
      </c>
      <c r="C208" s="324" t="s">
        <v>1188</v>
      </c>
      <c r="D208" s="325" t="s">
        <v>1189</v>
      </c>
      <c r="E208" s="326" t="s">
        <v>931</v>
      </c>
    </row>
    <row r="209" spans="1:5" ht="25.5" customHeight="1">
      <c r="A209" s="323" t="s">
        <v>1190</v>
      </c>
      <c r="B209" s="324" t="s">
        <v>26</v>
      </c>
      <c r="C209" s="324" t="s">
        <v>1191</v>
      </c>
      <c r="D209" s="325" t="s">
        <v>1192</v>
      </c>
      <c r="E209" s="326" t="s">
        <v>931</v>
      </c>
    </row>
    <row r="210" spans="1:5" ht="25.5" customHeight="1">
      <c r="A210" s="323" t="s">
        <v>1193</v>
      </c>
      <c r="B210" s="324" t="s">
        <v>26</v>
      </c>
      <c r="C210" s="324" t="s">
        <v>1194</v>
      </c>
      <c r="D210" s="325" t="s">
        <v>1195</v>
      </c>
      <c r="E210" s="326" t="s">
        <v>931</v>
      </c>
    </row>
    <row r="211" spans="1:5" ht="15" customHeight="1">
      <c r="A211" s="323"/>
      <c r="B211" s="324"/>
      <c r="C211" s="324"/>
      <c r="D211" s="325"/>
      <c r="E211" s="326"/>
    </row>
    <row r="212" spans="1:5" ht="15" customHeight="1">
      <c r="A212" s="321" t="s">
        <v>418</v>
      </c>
      <c r="B212" s="321"/>
      <c r="C212" s="322"/>
      <c r="D212" s="322" t="s">
        <v>1196</v>
      </c>
      <c r="E212" s="322"/>
    </row>
    <row r="213" spans="1:5" ht="38.25" customHeight="1">
      <c r="A213" s="323" t="s">
        <v>420</v>
      </c>
      <c r="B213" s="324" t="s">
        <v>26</v>
      </c>
      <c r="C213" s="324" t="s">
        <v>1197</v>
      </c>
      <c r="D213" s="325" t="s">
        <v>1198</v>
      </c>
      <c r="E213" s="326" t="s">
        <v>880</v>
      </c>
    </row>
    <row r="214" spans="1:5" ht="38.25" customHeight="1">
      <c r="A214" s="323" t="s">
        <v>422</v>
      </c>
      <c r="B214" s="324" t="s">
        <v>26</v>
      </c>
      <c r="C214" s="324" t="s">
        <v>1199</v>
      </c>
      <c r="D214" s="325" t="s">
        <v>1200</v>
      </c>
      <c r="E214" s="326" t="s">
        <v>880</v>
      </c>
    </row>
    <row r="215" spans="1:5" ht="25.5" customHeight="1">
      <c r="A215" s="323" t="s">
        <v>424</v>
      </c>
      <c r="B215" s="324" t="s">
        <v>26</v>
      </c>
      <c r="C215" s="324" t="s">
        <v>1201</v>
      </c>
      <c r="D215" s="325" t="s">
        <v>1202</v>
      </c>
      <c r="E215" s="326" t="s">
        <v>880</v>
      </c>
    </row>
    <row r="216" spans="1:5" ht="38.25" customHeight="1">
      <c r="A216" s="323" t="s">
        <v>426</v>
      </c>
      <c r="B216" s="324" t="s">
        <v>26</v>
      </c>
      <c r="C216" s="324" t="s">
        <v>1203</v>
      </c>
      <c r="D216" s="325" t="s">
        <v>1204</v>
      </c>
      <c r="E216" s="326" t="s">
        <v>880</v>
      </c>
    </row>
    <row r="217" spans="1:5" ht="25.5" customHeight="1">
      <c r="A217" s="323" t="s">
        <v>428</v>
      </c>
      <c r="B217" s="324" t="s">
        <v>26</v>
      </c>
      <c r="C217" s="324" t="s">
        <v>1205</v>
      </c>
      <c r="D217" s="325" t="s">
        <v>1206</v>
      </c>
      <c r="E217" s="326" t="s">
        <v>880</v>
      </c>
    </row>
    <row r="218" spans="1:5" ht="38.25" customHeight="1">
      <c r="A218" s="323" t="s">
        <v>430</v>
      </c>
      <c r="B218" s="324" t="s">
        <v>26</v>
      </c>
      <c r="C218" s="324" t="s">
        <v>1207</v>
      </c>
      <c r="D218" s="325" t="s">
        <v>1208</v>
      </c>
      <c r="E218" s="326" t="s">
        <v>880</v>
      </c>
    </row>
    <row r="219" spans="1:5" ht="25.5" customHeight="1">
      <c r="A219" s="323" t="s">
        <v>434</v>
      </c>
      <c r="B219" s="324" t="s">
        <v>26</v>
      </c>
      <c r="C219" s="324" t="s">
        <v>1209</v>
      </c>
      <c r="D219" s="325" t="s">
        <v>1210</v>
      </c>
      <c r="E219" s="326" t="s">
        <v>880</v>
      </c>
    </row>
    <row r="220" spans="1:5" ht="25.5" customHeight="1">
      <c r="A220" s="323" t="s">
        <v>437</v>
      </c>
      <c r="B220" s="324" t="s">
        <v>26</v>
      </c>
      <c r="C220" s="324" t="s">
        <v>1211</v>
      </c>
      <c r="D220" s="325" t="s">
        <v>1212</v>
      </c>
      <c r="E220" s="326" t="s">
        <v>880</v>
      </c>
    </row>
    <row r="221" spans="1:5" ht="38.25" customHeight="1">
      <c r="A221" s="323" t="s">
        <v>440</v>
      </c>
      <c r="B221" s="324" t="s">
        <v>756</v>
      </c>
      <c r="C221" s="324" t="s">
        <v>1213</v>
      </c>
      <c r="D221" s="325" t="s">
        <v>1214</v>
      </c>
      <c r="E221" s="326" t="s">
        <v>880</v>
      </c>
    </row>
    <row r="222" spans="1:5" ht="25.5" customHeight="1">
      <c r="A222" s="323" t="s">
        <v>443</v>
      </c>
      <c r="B222" s="324" t="s">
        <v>26</v>
      </c>
      <c r="C222" s="324" t="s">
        <v>1215</v>
      </c>
      <c r="D222" s="325" t="s">
        <v>1216</v>
      </c>
      <c r="E222" s="326" t="s">
        <v>880</v>
      </c>
    </row>
    <row r="223" spans="1:5" ht="38.25" customHeight="1">
      <c r="A223" s="323" t="s">
        <v>446</v>
      </c>
      <c r="B223" s="324" t="s">
        <v>26</v>
      </c>
      <c r="C223" s="324" t="s">
        <v>1217</v>
      </c>
      <c r="D223" s="325" t="s">
        <v>1218</v>
      </c>
      <c r="E223" s="326" t="s">
        <v>880</v>
      </c>
    </row>
    <row r="224" spans="1:5" ht="38.25" customHeight="1">
      <c r="A224" s="323" t="s">
        <v>449</v>
      </c>
      <c r="B224" s="324" t="s">
        <v>26</v>
      </c>
      <c r="C224" s="324" t="s">
        <v>1219</v>
      </c>
      <c r="D224" s="325" t="s">
        <v>1220</v>
      </c>
      <c r="E224" s="326" t="s">
        <v>880</v>
      </c>
    </row>
    <row r="225" spans="1:5" ht="25.5" customHeight="1">
      <c r="A225" s="323" t="s">
        <v>1221</v>
      </c>
      <c r="B225" s="324" t="s">
        <v>756</v>
      </c>
      <c r="C225" s="324" t="s">
        <v>1222</v>
      </c>
      <c r="D225" s="325" t="s">
        <v>1223</v>
      </c>
      <c r="E225" s="326" t="s">
        <v>880</v>
      </c>
    </row>
    <row r="226" spans="1:5" ht="25.5" customHeight="1">
      <c r="A226" s="323" t="s">
        <v>1224</v>
      </c>
      <c r="B226" s="324" t="s">
        <v>26</v>
      </c>
      <c r="C226" s="324" t="s">
        <v>1225</v>
      </c>
      <c r="D226" s="325" t="s">
        <v>1226</v>
      </c>
      <c r="E226" s="326" t="s">
        <v>931</v>
      </c>
    </row>
    <row r="227" spans="1:5" ht="15" customHeight="1">
      <c r="A227" s="323" t="s">
        <v>1227</v>
      </c>
      <c r="B227" s="324" t="s">
        <v>756</v>
      </c>
      <c r="C227" s="324" t="s">
        <v>1228</v>
      </c>
      <c r="D227" s="325" t="s">
        <v>1229</v>
      </c>
      <c r="E227" s="326" t="s">
        <v>880</v>
      </c>
    </row>
    <row r="228" spans="1:5" ht="25.5" customHeight="1">
      <c r="A228" s="323" t="s">
        <v>1230</v>
      </c>
      <c r="B228" s="324" t="s">
        <v>26</v>
      </c>
      <c r="C228" s="324" t="s">
        <v>1231</v>
      </c>
      <c r="D228" s="325" t="s">
        <v>1232</v>
      </c>
      <c r="E228" s="326" t="s">
        <v>1074</v>
      </c>
    </row>
    <row r="229" spans="1:5" ht="15" customHeight="1">
      <c r="A229" s="323" t="s">
        <v>1233</v>
      </c>
      <c r="B229" s="324" t="s">
        <v>26</v>
      </c>
      <c r="C229" s="324" t="s">
        <v>1234</v>
      </c>
      <c r="D229" s="325" t="s">
        <v>1235</v>
      </c>
      <c r="E229" s="326" t="s">
        <v>1074</v>
      </c>
    </row>
    <row r="230" spans="1:5" ht="15" customHeight="1">
      <c r="A230" s="323" t="s">
        <v>1236</v>
      </c>
      <c r="B230" s="324" t="s">
        <v>26</v>
      </c>
      <c r="C230" s="324" t="s">
        <v>1237</v>
      </c>
      <c r="D230" s="325" t="s">
        <v>1238</v>
      </c>
      <c r="E230" s="326" t="s">
        <v>1074</v>
      </c>
    </row>
    <row r="231" spans="1:5" ht="15" customHeight="1">
      <c r="A231" s="323" t="s">
        <v>1239</v>
      </c>
      <c r="B231" s="324" t="s">
        <v>26</v>
      </c>
      <c r="C231" s="324" t="s">
        <v>1240</v>
      </c>
      <c r="D231" s="325" t="s">
        <v>1241</v>
      </c>
      <c r="E231" s="326" t="s">
        <v>1074</v>
      </c>
    </row>
    <row r="232" spans="1:5" ht="15" customHeight="1">
      <c r="A232" s="323" t="s">
        <v>1242</v>
      </c>
      <c r="B232" s="324" t="s">
        <v>26</v>
      </c>
      <c r="C232" s="324" t="s">
        <v>1243</v>
      </c>
      <c r="D232" s="325" t="s">
        <v>1244</v>
      </c>
      <c r="E232" s="326" t="s">
        <v>1074</v>
      </c>
    </row>
    <row r="233" spans="1:5" ht="15" customHeight="1">
      <c r="A233" s="323" t="s">
        <v>1245</v>
      </c>
      <c r="B233" s="324" t="s">
        <v>26</v>
      </c>
      <c r="C233" s="324" t="s">
        <v>1246</v>
      </c>
      <c r="D233" s="325" t="s">
        <v>1247</v>
      </c>
      <c r="E233" s="326" t="s">
        <v>1074</v>
      </c>
    </row>
    <row r="234" spans="1:5" ht="25.5" customHeight="1">
      <c r="A234" s="323" t="s">
        <v>1248</v>
      </c>
      <c r="B234" s="324" t="s">
        <v>756</v>
      </c>
      <c r="C234" s="324" t="s">
        <v>1249</v>
      </c>
      <c r="D234" s="325" t="s">
        <v>1250</v>
      </c>
      <c r="E234" s="326" t="s">
        <v>880</v>
      </c>
    </row>
    <row r="235" spans="1:5" ht="25.5" customHeight="1">
      <c r="A235" s="323" t="s">
        <v>1251</v>
      </c>
      <c r="B235" s="324" t="s">
        <v>756</v>
      </c>
      <c r="C235" s="324" t="s">
        <v>1252</v>
      </c>
      <c r="D235" s="325" t="s">
        <v>1253</v>
      </c>
      <c r="E235" s="326" t="s">
        <v>880</v>
      </c>
    </row>
    <row r="236" spans="1:5" ht="15" customHeight="1">
      <c r="A236" s="323" t="s">
        <v>1254</v>
      </c>
      <c r="B236" s="324" t="s">
        <v>26</v>
      </c>
      <c r="C236" s="324" t="s">
        <v>375</v>
      </c>
      <c r="D236" s="325" t="s">
        <v>1255</v>
      </c>
      <c r="E236" s="326" t="s">
        <v>880</v>
      </c>
    </row>
    <row r="237" spans="1:5" ht="15" customHeight="1">
      <c r="A237" s="323" t="s">
        <v>1256</v>
      </c>
      <c r="B237" s="324" t="s">
        <v>26</v>
      </c>
      <c r="C237" s="324" t="s">
        <v>1257</v>
      </c>
      <c r="D237" s="325" t="s">
        <v>1258</v>
      </c>
      <c r="E237" s="326" t="s">
        <v>880</v>
      </c>
    </row>
    <row r="238" spans="1:5" ht="15" customHeight="1">
      <c r="A238" s="323" t="s">
        <v>1259</v>
      </c>
      <c r="B238" s="324" t="s">
        <v>756</v>
      </c>
      <c r="C238" s="324" t="s">
        <v>1260</v>
      </c>
      <c r="D238" s="325" t="s">
        <v>1261</v>
      </c>
      <c r="E238" s="326" t="s">
        <v>931</v>
      </c>
    </row>
    <row r="239" spans="1:5" ht="15" customHeight="1">
      <c r="A239" s="323" t="s">
        <v>1262</v>
      </c>
      <c r="B239" s="324" t="s">
        <v>26</v>
      </c>
      <c r="C239" s="324" t="s">
        <v>1263</v>
      </c>
      <c r="D239" s="325" t="s">
        <v>1264</v>
      </c>
      <c r="E239" s="326" t="s">
        <v>880</v>
      </c>
    </row>
    <row r="240" spans="1:5" ht="15" customHeight="1">
      <c r="A240" s="323"/>
      <c r="B240" s="324"/>
      <c r="C240" s="324"/>
      <c r="D240" s="325"/>
      <c r="E240" s="326"/>
    </row>
    <row r="241" spans="1:5" ht="15" customHeight="1">
      <c r="A241" s="321" t="s">
        <v>450</v>
      </c>
      <c r="B241" s="321"/>
      <c r="C241" s="322"/>
      <c r="D241" s="322" t="s">
        <v>451</v>
      </c>
      <c r="E241" s="322"/>
    </row>
    <row r="242" spans="1:5" ht="25.5" customHeight="1">
      <c r="A242" s="323" t="s">
        <v>452</v>
      </c>
      <c r="B242" s="324" t="s">
        <v>26</v>
      </c>
      <c r="C242" s="324" t="s">
        <v>1265</v>
      </c>
      <c r="D242" s="325" t="s">
        <v>1266</v>
      </c>
      <c r="E242" s="326" t="s">
        <v>880</v>
      </c>
    </row>
    <row r="243" spans="1:5" ht="38.25" customHeight="1">
      <c r="A243" s="323" t="s">
        <v>455</v>
      </c>
      <c r="B243" s="324" t="s">
        <v>26</v>
      </c>
      <c r="C243" s="324" t="s">
        <v>1267</v>
      </c>
      <c r="D243" s="325" t="s">
        <v>1268</v>
      </c>
      <c r="E243" s="326" t="s">
        <v>880</v>
      </c>
    </row>
    <row r="244" spans="1:5" ht="25.5" customHeight="1">
      <c r="A244" s="323" t="s">
        <v>458</v>
      </c>
      <c r="B244" s="324" t="s">
        <v>756</v>
      </c>
      <c r="C244" s="324" t="s">
        <v>1269</v>
      </c>
      <c r="D244" s="325" t="s">
        <v>1270</v>
      </c>
      <c r="E244" s="326" t="s">
        <v>880</v>
      </c>
    </row>
    <row r="245" spans="1:5" ht="25.5" customHeight="1">
      <c r="A245" s="323" t="s">
        <v>461</v>
      </c>
      <c r="B245" s="324" t="s">
        <v>756</v>
      </c>
      <c r="C245" s="324" t="s">
        <v>1271</v>
      </c>
      <c r="D245" s="325" t="s">
        <v>1272</v>
      </c>
      <c r="E245" s="326" t="s">
        <v>880</v>
      </c>
    </row>
    <row r="246" spans="1:5" ht="25.5" customHeight="1">
      <c r="A246" s="323" t="s">
        <v>463</v>
      </c>
      <c r="B246" s="324" t="s">
        <v>26</v>
      </c>
      <c r="C246" s="324" t="s">
        <v>1273</v>
      </c>
      <c r="D246" s="325" t="s">
        <v>1274</v>
      </c>
      <c r="E246" s="326" t="s">
        <v>880</v>
      </c>
    </row>
    <row r="247" spans="1:5" ht="25.5" customHeight="1">
      <c r="A247" s="323" t="s">
        <v>466</v>
      </c>
      <c r="B247" s="324" t="s">
        <v>26</v>
      </c>
      <c r="C247" s="324" t="s">
        <v>1275</v>
      </c>
      <c r="D247" s="325" t="s">
        <v>1276</v>
      </c>
      <c r="E247" s="326" t="s">
        <v>880</v>
      </c>
    </row>
    <row r="248" spans="1:5" ht="25.5" customHeight="1">
      <c r="A248" s="323" t="s">
        <v>468</v>
      </c>
      <c r="B248" s="324" t="s">
        <v>756</v>
      </c>
      <c r="C248" s="324" t="s">
        <v>1269</v>
      </c>
      <c r="D248" s="325" t="s">
        <v>1270</v>
      </c>
      <c r="E248" s="326" t="s">
        <v>880</v>
      </c>
    </row>
    <row r="249" spans="1:5" ht="25.5" customHeight="1">
      <c r="A249" s="323" t="s">
        <v>1277</v>
      </c>
      <c r="B249" s="324" t="s">
        <v>756</v>
      </c>
      <c r="C249" s="324" t="s">
        <v>1278</v>
      </c>
      <c r="D249" s="325" t="s">
        <v>1279</v>
      </c>
      <c r="E249" s="326" t="s">
        <v>880</v>
      </c>
    </row>
    <row r="250" spans="1:5" ht="15" customHeight="1">
      <c r="A250" s="323" t="s">
        <v>1280</v>
      </c>
      <c r="B250" s="324" t="s">
        <v>26</v>
      </c>
      <c r="C250" s="324" t="s">
        <v>1281</v>
      </c>
      <c r="D250" s="325" t="s">
        <v>1282</v>
      </c>
      <c r="E250" s="326" t="s">
        <v>880</v>
      </c>
    </row>
    <row r="251" spans="1:5" ht="15" customHeight="1">
      <c r="A251" s="323" t="s">
        <v>1283</v>
      </c>
      <c r="B251" s="324" t="s">
        <v>26</v>
      </c>
      <c r="C251" s="324" t="s">
        <v>1284</v>
      </c>
      <c r="D251" s="325" t="s">
        <v>1285</v>
      </c>
      <c r="E251" s="326" t="s">
        <v>880</v>
      </c>
    </row>
    <row r="252" spans="1:5" ht="25.5" customHeight="1">
      <c r="A252" s="323" t="s">
        <v>1286</v>
      </c>
      <c r="B252" s="324" t="s">
        <v>26</v>
      </c>
      <c r="C252" s="324" t="s">
        <v>1287</v>
      </c>
      <c r="D252" s="325" t="s">
        <v>1288</v>
      </c>
      <c r="E252" s="326" t="s">
        <v>880</v>
      </c>
    </row>
    <row r="253" spans="1:5" ht="25.5" customHeight="1">
      <c r="A253" s="323" t="s">
        <v>1289</v>
      </c>
      <c r="B253" s="324" t="s">
        <v>756</v>
      </c>
      <c r="C253" s="324" t="s">
        <v>1271</v>
      </c>
      <c r="D253" s="325" t="s">
        <v>1272</v>
      </c>
      <c r="E253" s="326" t="s">
        <v>880</v>
      </c>
    </row>
    <row r="254" spans="1:5" ht="25.5" customHeight="1">
      <c r="A254" s="323" t="s">
        <v>1290</v>
      </c>
      <c r="B254" s="324" t="s">
        <v>756</v>
      </c>
      <c r="C254" s="324" t="s">
        <v>1291</v>
      </c>
      <c r="D254" s="325" t="s">
        <v>1292</v>
      </c>
      <c r="E254" s="326" t="s">
        <v>880</v>
      </c>
    </row>
    <row r="255" spans="1:5" ht="25.5" customHeight="1">
      <c r="A255" s="323" t="s">
        <v>1293</v>
      </c>
      <c r="B255" s="324" t="s">
        <v>756</v>
      </c>
      <c r="C255" s="324" t="s">
        <v>1278</v>
      </c>
      <c r="D255" s="325" t="s">
        <v>1279</v>
      </c>
      <c r="E255" s="326" t="s">
        <v>880</v>
      </c>
    </row>
    <row r="256" spans="1:5" ht="15" customHeight="1">
      <c r="A256" s="323" t="s">
        <v>1294</v>
      </c>
      <c r="B256" s="324" t="s">
        <v>26</v>
      </c>
      <c r="C256" s="324" t="s">
        <v>1295</v>
      </c>
      <c r="D256" s="325" t="s">
        <v>1296</v>
      </c>
      <c r="E256" s="326" t="s">
        <v>880</v>
      </c>
    </row>
    <row r="257" spans="1:5" ht="25.5" customHeight="1">
      <c r="A257" s="323" t="s">
        <v>1297</v>
      </c>
      <c r="B257" s="324" t="s">
        <v>26</v>
      </c>
      <c r="C257" s="324" t="s">
        <v>1298</v>
      </c>
      <c r="D257" s="325" t="s">
        <v>1299</v>
      </c>
      <c r="E257" s="326" t="s">
        <v>880</v>
      </c>
    </row>
    <row r="258" spans="1:5" ht="25.5" customHeight="1">
      <c r="A258" s="323" t="s">
        <v>1300</v>
      </c>
      <c r="B258" s="324" t="s">
        <v>756</v>
      </c>
      <c r="C258" s="324" t="s">
        <v>1271</v>
      </c>
      <c r="D258" s="325" t="s">
        <v>1272</v>
      </c>
      <c r="E258" s="326" t="s">
        <v>880</v>
      </c>
    </row>
    <row r="259" spans="1:5" ht="25.5" customHeight="1">
      <c r="A259" s="323" t="s">
        <v>1301</v>
      </c>
      <c r="B259" s="324" t="s">
        <v>756</v>
      </c>
      <c r="C259" s="324" t="s">
        <v>1278</v>
      </c>
      <c r="D259" s="325" t="s">
        <v>1279</v>
      </c>
      <c r="E259" s="326" t="s">
        <v>880</v>
      </c>
    </row>
    <row r="260" spans="1:5" ht="25.5" customHeight="1">
      <c r="A260" s="323" t="s">
        <v>1302</v>
      </c>
      <c r="B260" s="324" t="s">
        <v>26</v>
      </c>
      <c r="C260" s="324" t="s">
        <v>1303</v>
      </c>
      <c r="D260" s="325" t="s">
        <v>1304</v>
      </c>
      <c r="E260" s="326" t="s">
        <v>880</v>
      </c>
    </row>
    <row r="261" spans="1:5" ht="15" customHeight="1">
      <c r="A261" s="323"/>
      <c r="B261" s="324"/>
      <c r="C261" s="324"/>
      <c r="D261" s="325"/>
      <c r="E261" s="326"/>
    </row>
    <row r="262" spans="1:5" ht="15.75" customHeight="1">
      <c r="A262" s="318" t="s">
        <v>470</v>
      </c>
      <c r="B262" s="319"/>
      <c r="C262" s="319"/>
      <c r="D262" s="320" t="s">
        <v>1305</v>
      </c>
      <c r="E262" s="319"/>
    </row>
    <row r="263" spans="1:5" ht="15" customHeight="1">
      <c r="A263" s="323" t="s">
        <v>472</v>
      </c>
      <c r="B263" s="324" t="s">
        <v>26</v>
      </c>
      <c r="C263" s="324" t="s">
        <v>1306</v>
      </c>
      <c r="D263" s="325" t="s">
        <v>1307</v>
      </c>
      <c r="E263" s="326" t="s">
        <v>931</v>
      </c>
    </row>
    <row r="264" spans="1:5" ht="25.5" customHeight="1">
      <c r="A264" s="323" t="s">
        <v>516</v>
      </c>
      <c r="B264" s="324" t="s">
        <v>26</v>
      </c>
      <c r="C264" s="324" t="s">
        <v>1308</v>
      </c>
      <c r="D264" s="325" t="s">
        <v>1309</v>
      </c>
      <c r="E264" s="326" t="s">
        <v>880</v>
      </c>
    </row>
    <row r="265" spans="1:5" ht="25.5" customHeight="1">
      <c r="A265" s="323" t="s">
        <v>540</v>
      </c>
      <c r="B265" s="324" t="s">
        <v>26</v>
      </c>
      <c r="C265" s="324" t="s">
        <v>1310</v>
      </c>
      <c r="D265" s="325" t="s">
        <v>1311</v>
      </c>
      <c r="E265" s="326" t="s">
        <v>931</v>
      </c>
    </row>
    <row r="266" spans="1:5" ht="15" customHeight="1">
      <c r="A266" s="323" t="s">
        <v>548</v>
      </c>
      <c r="B266" s="324" t="s">
        <v>26</v>
      </c>
      <c r="C266" s="324" t="s">
        <v>1312</v>
      </c>
      <c r="D266" s="325" t="s">
        <v>1313</v>
      </c>
      <c r="E266" s="326" t="s">
        <v>880</v>
      </c>
    </row>
    <row r="267" spans="1:5" ht="15" customHeight="1">
      <c r="A267" s="323" t="s">
        <v>1314</v>
      </c>
      <c r="B267" s="324" t="s">
        <v>26</v>
      </c>
      <c r="C267" s="324" t="s">
        <v>1315</v>
      </c>
      <c r="D267" s="325" t="s">
        <v>1316</v>
      </c>
      <c r="E267" s="326" t="s">
        <v>931</v>
      </c>
    </row>
    <row r="268" spans="1:5" ht="15" customHeight="1">
      <c r="A268" s="323" t="s">
        <v>1317</v>
      </c>
      <c r="B268" s="324" t="s">
        <v>26</v>
      </c>
      <c r="C268" s="324" t="s">
        <v>1318</v>
      </c>
      <c r="D268" s="325" t="s">
        <v>1319</v>
      </c>
      <c r="E268" s="326" t="s">
        <v>880</v>
      </c>
    </row>
    <row r="269" spans="1:5" ht="15" customHeight="1">
      <c r="A269" s="323" t="s">
        <v>1320</v>
      </c>
      <c r="B269" s="324" t="s">
        <v>26</v>
      </c>
      <c r="C269" s="324" t="s">
        <v>1321</v>
      </c>
      <c r="D269" s="325" t="s">
        <v>1322</v>
      </c>
      <c r="E269" s="326" t="s">
        <v>880</v>
      </c>
    </row>
    <row r="270" spans="1:5" ht="15" customHeight="1">
      <c r="A270" s="323"/>
      <c r="B270" s="324"/>
      <c r="C270" s="324"/>
      <c r="D270" s="325"/>
      <c r="E270" s="326"/>
    </row>
    <row r="271" spans="1:5" ht="15.75" customHeight="1">
      <c r="A271" s="318" t="s">
        <v>553</v>
      </c>
      <c r="B271" s="319"/>
      <c r="C271" s="319"/>
      <c r="D271" s="320" t="s">
        <v>471</v>
      </c>
      <c r="E271" s="319"/>
    </row>
    <row r="272" spans="1:5" ht="15" customHeight="1">
      <c r="A272" s="321" t="s">
        <v>555</v>
      </c>
      <c r="B272" s="321"/>
      <c r="C272" s="322"/>
      <c r="D272" s="322" t="s">
        <v>473</v>
      </c>
      <c r="E272" s="322"/>
    </row>
    <row r="273" spans="1:5" ht="25.5" customHeight="1">
      <c r="A273" s="323" t="s">
        <v>557</v>
      </c>
      <c r="B273" s="324" t="s">
        <v>26</v>
      </c>
      <c r="C273" s="324" t="s">
        <v>363</v>
      </c>
      <c r="D273" s="325" t="s">
        <v>1323</v>
      </c>
      <c r="E273" s="326" t="s">
        <v>931</v>
      </c>
    </row>
    <row r="274" spans="1:5" ht="25.5" customHeight="1">
      <c r="A274" s="323" t="s">
        <v>560</v>
      </c>
      <c r="B274" s="324" t="s">
        <v>26</v>
      </c>
      <c r="C274" s="324" t="s">
        <v>1324</v>
      </c>
      <c r="D274" s="325" t="s">
        <v>1325</v>
      </c>
      <c r="E274" s="326" t="s">
        <v>931</v>
      </c>
    </row>
    <row r="275" spans="1:5" ht="25.5" customHeight="1">
      <c r="A275" s="323" t="s">
        <v>1326</v>
      </c>
      <c r="B275" s="324" t="s">
        <v>26</v>
      </c>
      <c r="C275" s="324" t="s">
        <v>1327</v>
      </c>
      <c r="D275" s="325" t="s">
        <v>1328</v>
      </c>
      <c r="E275" s="326" t="s">
        <v>931</v>
      </c>
    </row>
    <row r="276" spans="1:5" ht="25.5" customHeight="1">
      <c r="A276" s="323" t="s">
        <v>1329</v>
      </c>
      <c r="B276" s="324" t="s">
        <v>26</v>
      </c>
      <c r="C276" s="324" t="s">
        <v>500</v>
      </c>
      <c r="D276" s="325" t="s">
        <v>1330</v>
      </c>
      <c r="E276" s="326" t="s">
        <v>931</v>
      </c>
    </row>
    <row r="277" spans="1:5" ht="25.5" customHeight="1">
      <c r="A277" s="323" t="s">
        <v>1331</v>
      </c>
      <c r="B277" s="324" t="s">
        <v>26</v>
      </c>
      <c r="C277" s="324" t="s">
        <v>1332</v>
      </c>
      <c r="D277" s="325" t="s">
        <v>1333</v>
      </c>
      <c r="E277" s="326" t="s">
        <v>931</v>
      </c>
    </row>
    <row r="278" spans="1:5" ht="25.5" customHeight="1">
      <c r="A278" s="323" t="s">
        <v>1334</v>
      </c>
      <c r="B278" s="324" t="s">
        <v>26</v>
      </c>
      <c r="C278" s="324" t="s">
        <v>1335</v>
      </c>
      <c r="D278" s="325" t="s">
        <v>1336</v>
      </c>
      <c r="E278" s="326" t="s">
        <v>880</v>
      </c>
    </row>
    <row r="279" spans="1:5" ht="25.5" customHeight="1">
      <c r="A279" s="323" t="s">
        <v>1337</v>
      </c>
      <c r="B279" s="324" t="s">
        <v>26</v>
      </c>
      <c r="C279" s="324" t="s">
        <v>1338</v>
      </c>
      <c r="D279" s="325" t="s">
        <v>1339</v>
      </c>
      <c r="E279" s="326" t="s">
        <v>880</v>
      </c>
    </row>
    <row r="280" spans="1:5" ht="25.5" customHeight="1">
      <c r="A280" s="323" t="s">
        <v>1340</v>
      </c>
      <c r="B280" s="324" t="s">
        <v>26</v>
      </c>
      <c r="C280" s="324" t="s">
        <v>478</v>
      </c>
      <c r="D280" s="325" t="s">
        <v>1341</v>
      </c>
      <c r="E280" s="326" t="s">
        <v>880</v>
      </c>
    </row>
    <row r="281" spans="1:5" ht="25.5" customHeight="1">
      <c r="A281" s="323" t="s">
        <v>1342</v>
      </c>
      <c r="B281" s="324" t="s">
        <v>26</v>
      </c>
      <c r="C281" s="324" t="s">
        <v>1343</v>
      </c>
      <c r="D281" s="325" t="s">
        <v>1344</v>
      </c>
      <c r="E281" s="326" t="s">
        <v>880</v>
      </c>
    </row>
    <row r="282" spans="1:5" ht="25.5" customHeight="1">
      <c r="A282" s="323" t="s">
        <v>1345</v>
      </c>
      <c r="B282" s="324" t="s">
        <v>26</v>
      </c>
      <c r="C282" s="324" t="s">
        <v>1346</v>
      </c>
      <c r="D282" s="325" t="s">
        <v>1347</v>
      </c>
      <c r="E282" s="326" t="s">
        <v>880</v>
      </c>
    </row>
    <row r="283" spans="1:5" ht="15" customHeight="1">
      <c r="A283" s="323" t="s">
        <v>1348</v>
      </c>
      <c r="B283" s="324" t="s">
        <v>26</v>
      </c>
      <c r="C283" s="324" t="s">
        <v>475</v>
      </c>
      <c r="D283" s="325" t="s">
        <v>1349</v>
      </c>
      <c r="E283" s="326" t="s">
        <v>880</v>
      </c>
    </row>
    <row r="284" spans="1:5" ht="15" customHeight="1">
      <c r="A284" s="323"/>
      <c r="B284" s="324"/>
      <c r="C284" s="324"/>
      <c r="D284" s="325"/>
      <c r="E284" s="326"/>
    </row>
    <row r="285" spans="1:5" ht="15" customHeight="1">
      <c r="A285" s="321" t="s">
        <v>561</v>
      </c>
      <c r="B285" s="321"/>
      <c r="C285" s="322"/>
      <c r="D285" s="322" t="s">
        <v>517</v>
      </c>
      <c r="E285" s="322"/>
    </row>
    <row r="286" spans="1:5" ht="25.5" customHeight="1">
      <c r="A286" s="323" t="s">
        <v>563</v>
      </c>
      <c r="B286" s="324" t="s">
        <v>26</v>
      </c>
      <c r="C286" s="324" t="s">
        <v>1350</v>
      </c>
      <c r="D286" s="325" t="s">
        <v>1351</v>
      </c>
      <c r="E286" s="326" t="s">
        <v>931</v>
      </c>
    </row>
    <row r="287" spans="1:5" ht="38.25" customHeight="1">
      <c r="A287" s="323" t="s">
        <v>566</v>
      </c>
      <c r="B287" s="324" t="s">
        <v>26</v>
      </c>
      <c r="C287" s="324" t="s">
        <v>1352</v>
      </c>
      <c r="D287" s="325" t="s">
        <v>1353</v>
      </c>
      <c r="E287" s="326" t="s">
        <v>931</v>
      </c>
    </row>
    <row r="288" spans="1:5" ht="38.25" customHeight="1">
      <c r="A288" s="323" t="s">
        <v>569</v>
      </c>
      <c r="B288" s="324" t="s">
        <v>26</v>
      </c>
      <c r="C288" s="324" t="s">
        <v>1354</v>
      </c>
      <c r="D288" s="325" t="s">
        <v>1355</v>
      </c>
      <c r="E288" s="326" t="s">
        <v>931</v>
      </c>
    </row>
    <row r="289" spans="1:5" ht="38.25" customHeight="1">
      <c r="A289" s="323" t="s">
        <v>572</v>
      </c>
      <c r="B289" s="324" t="s">
        <v>26</v>
      </c>
      <c r="C289" s="324" t="s">
        <v>1356</v>
      </c>
      <c r="D289" s="325" t="s">
        <v>1357</v>
      </c>
      <c r="E289" s="326" t="s">
        <v>931</v>
      </c>
    </row>
    <row r="290" spans="1:5" ht="15" customHeight="1">
      <c r="A290" s="323" t="s">
        <v>575</v>
      </c>
      <c r="B290" s="324" t="s">
        <v>756</v>
      </c>
      <c r="C290" s="324" t="s">
        <v>1358</v>
      </c>
      <c r="D290" s="325" t="s">
        <v>1359</v>
      </c>
      <c r="E290" s="326" t="s">
        <v>880</v>
      </c>
    </row>
    <row r="291" spans="1:5" ht="25.5" customHeight="1">
      <c r="A291" s="323" t="s">
        <v>578</v>
      </c>
      <c r="B291" s="324" t="s">
        <v>26</v>
      </c>
      <c r="C291" s="324" t="s">
        <v>529</v>
      </c>
      <c r="D291" s="325" t="s">
        <v>1360</v>
      </c>
      <c r="E291" s="326" t="s">
        <v>880</v>
      </c>
    </row>
    <row r="292" spans="1:5" ht="15" customHeight="1">
      <c r="A292" s="323" t="s">
        <v>581</v>
      </c>
      <c r="B292" s="324" t="s">
        <v>26</v>
      </c>
      <c r="C292" s="324" t="s">
        <v>1361</v>
      </c>
      <c r="D292" s="325" t="s">
        <v>1362</v>
      </c>
      <c r="E292" s="326" t="s">
        <v>880</v>
      </c>
    </row>
    <row r="293" spans="1:5" ht="25.5" customHeight="1">
      <c r="A293" s="323" t="s">
        <v>1363</v>
      </c>
      <c r="B293" s="324" t="s">
        <v>26</v>
      </c>
      <c r="C293" s="324" t="s">
        <v>363</v>
      </c>
      <c r="D293" s="325" t="s">
        <v>1323</v>
      </c>
      <c r="E293" s="326" t="s">
        <v>931</v>
      </c>
    </row>
    <row r="294" spans="1:5" ht="15" customHeight="1">
      <c r="A294" s="323"/>
      <c r="B294" s="324"/>
      <c r="C294" s="324"/>
      <c r="D294" s="325"/>
      <c r="E294" s="326"/>
    </row>
    <row r="295" spans="1:5" ht="15" customHeight="1">
      <c r="A295" s="321" t="s">
        <v>1364</v>
      </c>
      <c r="B295" s="321"/>
      <c r="C295" s="322"/>
      <c r="D295" s="322" t="s">
        <v>541</v>
      </c>
      <c r="E295" s="322"/>
    </row>
    <row r="296" spans="1:5" ht="38.25" customHeight="1">
      <c r="A296" s="323" t="s">
        <v>1365</v>
      </c>
      <c r="B296" s="324" t="s">
        <v>26</v>
      </c>
      <c r="C296" s="324" t="s">
        <v>1354</v>
      </c>
      <c r="D296" s="325" t="s">
        <v>1355</v>
      </c>
      <c r="E296" s="326" t="s">
        <v>931</v>
      </c>
    </row>
    <row r="297" spans="1:5" ht="38.25" customHeight="1">
      <c r="A297" s="323" t="s">
        <v>1366</v>
      </c>
      <c r="B297" s="324" t="s">
        <v>26</v>
      </c>
      <c r="C297" s="324" t="s">
        <v>1356</v>
      </c>
      <c r="D297" s="325" t="s">
        <v>1357</v>
      </c>
      <c r="E297" s="326" t="s">
        <v>931</v>
      </c>
    </row>
    <row r="298" spans="1:5" ht="38.25" customHeight="1">
      <c r="A298" s="323" t="s">
        <v>1367</v>
      </c>
      <c r="B298" s="324" t="s">
        <v>26</v>
      </c>
      <c r="C298" s="324" t="s">
        <v>526</v>
      </c>
      <c r="D298" s="325" t="s">
        <v>1368</v>
      </c>
      <c r="E298" s="326" t="s">
        <v>931</v>
      </c>
    </row>
    <row r="299" spans="1:5" ht="15" customHeight="1">
      <c r="A299" s="323" t="s">
        <v>1369</v>
      </c>
      <c r="B299" s="324" t="s">
        <v>26</v>
      </c>
      <c r="C299" s="324" t="s">
        <v>1370</v>
      </c>
      <c r="D299" s="325" t="s">
        <v>1371</v>
      </c>
      <c r="E299" s="326" t="s">
        <v>880</v>
      </c>
    </row>
    <row r="300" spans="1:5" ht="15" customHeight="1">
      <c r="A300" s="323"/>
      <c r="B300" s="324"/>
      <c r="C300" s="324"/>
      <c r="D300" s="325"/>
      <c r="E300" s="326"/>
    </row>
    <row r="301" spans="1:5" ht="15" customHeight="1">
      <c r="A301" s="321" t="s">
        <v>1372</v>
      </c>
      <c r="B301" s="321"/>
      <c r="C301" s="322"/>
      <c r="D301" s="322" t="s">
        <v>549</v>
      </c>
      <c r="E301" s="322"/>
    </row>
    <row r="302" spans="1:5" ht="25.5" customHeight="1">
      <c r="A302" s="323" t="s">
        <v>1373</v>
      </c>
      <c r="B302" s="324" t="s">
        <v>26</v>
      </c>
      <c r="C302" s="324" t="s">
        <v>1374</v>
      </c>
      <c r="D302" s="325" t="s">
        <v>1375</v>
      </c>
      <c r="E302" s="326" t="s">
        <v>931</v>
      </c>
    </row>
    <row r="303" spans="1:5" ht="25.5" customHeight="1">
      <c r="A303" s="323" t="s">
        <v>1376</v>
      </c>
      <c r="B303" s="324" t="s">
        <v>26</v>
      </c>
      <c r="C303" s="324" t="s">
        <v>1377</v>
      </c>
      <c r="D303" s="325" t="s">
        <v>1378</v>
      </c>
      <c r="E303" s="326" t="s">
        <v>880</v>
      </c>
    </row>
    <row r="304" spans="1:5" ht="15" customHeight="1">
      <c r="A304" s="323"/>
      <c r="B304" s="324"/>
      <c r="C304" s="324"/>
      <c r="D304" s="325"/>
      <c r="E304" s="326"/>
    </row>
    <row r="305" spans="1:5" ht="15" customHeight="1">
      <c r="A305" s="321" t="s">
        <v>1379</v>
      </c>
      <c r="B305" s="321"/>
      <c r="C305" s="322"/>
      <c r="D305" s="322" t="s">
        <v>1380</v>
      </c>
      <c r="E305" s="322"/>
    </row>
    <row r="306" spans="1:5" ht="25.5" customHeight="1">
      <c r="A306" s="323" t="s">
        <v>1381</v>
      </c>
      <c r="B306" s="324" t="s">
        <v>26</v>
      </c>
      <c r="C306" s="324" t="s">
        <v>1382</v>
      </c>
      <c r="D306" s="325" t="s">
        <v>1383</v>
      </c>
      <c r="E306" s="326" t="s">
        <v>880</v>
      </c>
    </row>
    <row r="307" spans="1:5" ht="25.5" customHeight="1">
      <c r="A307" s="323" t="s">
        <v>1384</v>
      </c>
      <c r="B307" s="324" t="s">
        <v>26</v>
      </c>
      <c r="C307" s="324" t="s">
        <v>1385</v>
      </c>
      <c r="D307" s="325" t="s">
        <v>1386</v>
      </c>
      <c r="E307" s="326" t="s">
        <v>880</v>
      </c>
    </row>
    <row r="308" spans="1:5" ht="15" customHeight="1">
      <c r="A308" s="323" t="s">
        <v>1387</v>
      </c>
      <c r="B308" s="324"/>
      <c r="C308" s="324"/>
      <c r="D308" s="325"/>
      <c r="E308" s="326"/>
    </row>
    <row r="309" spans="1:5" ht="15.75" customHeight="1">
      <c r="A309" s="318" t="s">
        <v>1388</v>
      </c>
      <c r="B309" s="319"/>
      <c r="C309" s="319"/>
      <c r="D309" s="320" t="s">
        <v>554</v>
      </c>
      <c r="E309" s="319"/>
    </row>
    <row r="310" spans="1:5" ht="15" customHeight="1">
      <c r="A310" s="321" t="s">
        <v>1389</v>
      </c>
      <c r="B310" s="321"/>
      <c r="C310" s="322"/>
      <c r="D310" s="322" t="s">
        <v>556</v>
      </c>
      <c r="E310" s="322"/>
    </row>
    <row r="311" spans="1:5" ht="25.5" customHeight="1">
      <c r="A311" s="323" t="s">
        <v>1390</v>
      </c>
      <c r="B311" s="324" t="s">
        <v>26</v>
      </c>
      <c r="C311" s="324" t="s">
        <v>1161</v>
      </c>
      <c r="D311" s="325" t="s">
        <v>1162</v>
      </c>
      <c r="E311" s="326" t="s">
        <v>931</v>
      </c>
    </row>
    <row r="312" spans="1:5" ht="25.5" customHeight="1">
      <c r="A312" s="323" t="s">
        <v>1391</v>
      </c>
      <c r="B312" s="324" t="s">
        <v>26</v>
      </c>
      <c r="C312" s="324" t="s">
        <v>1165</v>
      </c>
      <c r="D312" s="325" t="s">
        <v>1166</v>
      </c>
      <c r="E312" s="326" t="s">
        <v>931</v>
      </c>
    </row>
    <row r="313" spans="1:5" ht="38.25" customHeight="1">
      <c r="A313" s="323" t="s">
        <v>1392</v>
      </c>
      <c r="B313" s="324" t="s">
        <v>756</v>
      </c>
      <c r="C313" s="324" t="s">
        <v>1393</v>
      </c>
      <c r="D313" s="325" t="s">
        <v>1394</v>
      </c>
      <c r="E313" s="326" t="s">
        <v>880</v>
      </c>
    </row>
    <row r="314" spans="1:5" ht="15" customHeight="1">
      <c r="A314" s="323" t="s">
        <v>1395</v>
      </c>
      <c r="B314" s="324" t="s">
        <v>756</v>
      </c>
      <c r="C314" s="324" t="s">
        <v>1396</v>
      </c>
      <c r="D314" s="325" t="s">
        <v>1397</v>
      </c>
      <c r="E314" s="326" t="s">
        <v>880</v>
      </c>
    </row>
    <row r="315" spans="1:5" ht="15" customHeight="1">
      <c r="A315" s="323" t="s">
        <v>1398</v>
      </c>
      <c r="B315" s="324" t="s">
        <v>26</v>
      </c>
      <c r="C315" s="324" t="s">
        <v>1399</v>
      </c>
      <c r="D315" s="325" t="s">
        <v>1400</v>
      </c>
      <c r="E315" s="326" t="s">
        <v>880</v>
      </c>
    </row>
    <row r="316" spans="1:5" ht="25.5" customHeight="1">
      <c r="A316" s="323" t="s">
        <v>1401</v>
      </c>
      <c r="B316" s="324" t="s">
        <v>26</v>
      </c>
      <c r="C316" s="324" t="s">
        <v>1402</v>
      </c>
      <c r="D316" s="325" t="s">
        <v>1403</v>
      </c>
      <c r="E316" s="326" t="s">
        <v>880</v>
      </c>
    </row>
    <row r="317" spans="1:5" ht="15" customHeight="1">
      <c r="A317" s="323" t="s">
        <v>1404</v>
      </c>
      <c r="B317" s="324" t="s">
        <v>26</v>
      </c>
      <c r="C317" s="324" t="s">
        <v>1405</v>
      </c>
      <c r="D317" s="325" t="s">
        <v>1406</v>
      </c>
      <c r="E317" s="326" t="s">
        <v>880</v>
      </c>
    </row>
    <row r="318" spans="1:5" ht="25.5" customHeight="1">
      <c r="A318" s="323" t="s">
        <v>1407</v>
      </c>
      <c r="B318" s="324" t="s">
        <v>26</v>
      </c>
      <c r="C318" s="324" t="s">
        <v>1408</v>
      </c>
      <c r="D318" s="325" t="s">
        <v>1409</v>
      </c>
      <c r="E318" s="326" t="s">
        <v>880</v>
      </c>
    </row>
    <row r="319" spans="1:5" ht="25.5" customHeight="1">
      <c r="A319" s="323" t="s">
        <v>1410</v>
      </c>
      <c r="B319" s="324" t="s">
        <v>26</v>
      </c>
      <c r="C319" s="324" t="s">
        <v>1411</v>
      </c>
      <c r="D319" s="325" t="s">
        <v>1412</v>
      </c>
      <c r="E319" s="326" t="s">
        <v>880</v>
      </c>
    </row>
    <row r="320" spans="1:5" ht="15" customHeight="1">
      <c r="A320" s="323" t="s">
        <v>1413</v>
      </c>
      <c r="B320" s="324" t="s">
        <v>26</v>
      </c>
      <c r="C320" s="324" t="s">
        <v>1414</v>
      </c>
      <c r="D320" s="325" t="s">
        <v>1415</v>
      </c>
      <c r="E320" s="326" t="s">
        <v>880</v>
      </c>
    </row>
    <row r="321" spans="1:5" ht="38.25" customHeight="1">
      <c r="A321" s="323" t="s">
        <v>1416</v>
      </c>
      <c r="B321" s="324" t="s">
        <v>756</v>
      </c>
      <c r="C321" s="324" t="s">
        <v>1417</v>
      </c>
      <c r="D321" s="325" t="s">
        <v>1418</v>
      </c>
      <c r="E321" s="326" t="s">
        <v>880</v>
      </c>
    </row>
    <row r="322" spans="1:5" ht="15" customHeight="1">
      <c r="A322" s="323" t="s">
        <v>1419</v>
      </c>
      <c r="B322" s="324" t="s">
        <v>26</v>
      </c>
      <c r="C322" s="324" t="s">
        <v>1420</v>
      </c>
      <c r="D322" s="325" t="s">
        <v>1421</v>
      </c>
      <c r="E322" s="326" t="s">
        <v>880</v>
      </c>
    </row>
    <row r="323" spans="1:5" ht="15" customHeight="1">
      <c r="A323" s="323" t="s">
        <v>1422</v>
      </c>
      <c r="B323" s="324" t="s">
        <v>26</v>
      </c>
      <c r="C323" s="324" t="s">
        <v>1423</v>
      </c>
      <c r="D323" s="325" t="s">
        <v>1424</v>
      </c>
      <c r="E323" s="326" t="s">
        <v>880</v>
      </c>
    </row>
    <row r="324" spans="1:5" ht="15" customHeight="1">
      <c r="A324" s="323" t="s">
        <v>1425</v>
      </c>
      <c r="B324" s="324" t="s">
        <v>26</v>
      </c>
      <c r="C324" s="324" t="s">
        <v>1426</v>
      </c>
      <c r="D324" s="325" t="s">
        <v>1427</v>
      </c>
      <c r="E324" s="326" t="s">
        <v>931</v>
      </c>
    </row>
    <row r="325" spans="1:5" ht="25.5" customHeight="1">
      <c r="A325" s="323" t="s">
        <v>1428</v>
      </c>
      <c r="B325" s="324" t="s">
        <v>756</v>
      </c>
      <c r="C325" s="324" t="s">
        <v>1429</v>
      </c>
      <c r="D325" s="325" t="s">
        <v>1430</v>
      </c>
      <c r="E325" s="326" t="s">
        <v>931</v>
      </c>
    </row>
    <row r="326" spans="1:5" ht="15" customHeight="1">
      <c r="A326" s="323" t="s">
        <v>1431</v>
      </c>
      <c r="B326" s="324" t="s">
        <v>26</v>
      </c>
      <c r="C326" s="324" t="s">
        <v>1432</v>
      </c>
      <c r="D326" s="325" t="s">
        <v>1433</v>
      </c>
      <c r="E326" s="326" t="s">
        <v>1074</v>
      </c>
    </row>
    <row r="327" spans="1:5" ht="15" customHeight="1">
      <c r="A327" s="323" t="s">
        <v>1434</v>
      </c>
      <c r="B327" s="324" t="s">
        <v>26</v>
      </c>
      <c r="C327" s="324" t="s">
        <v>1435</v>
      </c>
      <c r="D327" s="325" t="s">
        <v>1436</v>
      </c>
      <c r="E327" s="326" t="s">
        <v>880</v>
      </c>
    </row>
    <row r="328" spans="1:5" ht="15" customHeight="1">
      <c r="A328" s="323" t="s">
        <v>1437</v>
      </c>
      <c r="B328" s="324" t="s">
        <v>756</v>
      </c>
      <c r="C328" s="324" t="s">
        <v>1438</v>
      </c>
      <c r="D328" s="325" t="s">
        <v>1439</v>
      </c>
      <c r="E328" s="326" t="s">
        <v>880</v>
      </c>
    </row>
    <row r="329" spans="1:5" ht="15" customHeight="1">
      <c r="A329" s="323"/>
      <c r="B329" s="324"/>
      <c r="C329" s="324"/>
      <c r="D329" s="325"/>
      <c r="E329" s="326"/>
    </row>
    <row r="330" spans="1:5" ht="15" customHeight="1">
      <c r="A330" s="321" t="s">
        <v>1440</v>
      </c>
      <c r="B330" s="321"/>
      <c r="C330" s="322"/>
      <c r="D330" s="322" t="s">
        <v>1441</v>
      </c>
      <c r="E330" s="322"/>
    </row>
    <row r="331" spans="1:5" ht="25.5" customHeight="1">
      <c r="A331" s="323" t="s">
        <v>1442</v>
      </c>
      <c r="B331" s="324" t="s">
        <v>756</v>
      </c>
      <c r="C331" s="324" t="s">
        <v>1443</v>
      </c>
      <c r="D331" s="325" t="s">
        <v>1444</v>
      </c>
      <c r="E331" s="326" t="s">
        <v>880</v>
      </c>
    </row>
    <row r="332" spans="1:5" ht="15" customHeight="1">
      <c r="A332" s="323" t="s">
        <v>1445</v>
      </c>
      <c r="B332" s="324" t="s">
        <v>756</v>
      </c>
      <c r="C332" s="324" t="s">
        <v>1446</v>
      </c>
      <c r="D332" s="325" t="s">
        <v>1447</v>
      </c>
      <c r="E332" s="326" t="s">
        <v>880</v>
      </c>
    </row>
    <row r="333" spans="1:5" ht="25.5" customHeight="1">
      <c r="A333" s="323" t="s">
        <v>1448</v>
      </c>
      <c r="B333" s="324" t="s">
        <v>756</v>
      </c>
      <c r="C333" s="324" t="s">
        <v>1449</v>
      </c>
      <c r="D333" s="325" t="s">
        <v>1450</v>
      </c>
      <c r="E333" s="326" t="s">
        <v>880</v>
      </c>
    </row>
    <row r="334" spans="1:5" ht="25.5" customHeight="1">
      <c r="A334" s="323" t="s">
        <v>1451</v>
      </c>
      <c r="B334" s="324" t="s">
        <v>756</v>
      </c>
      <c r="C334" s="324" t="s">
        <v>1452</v>
      </c>
      <c r="D334" s="325" t="s">
        <v>1453</v>
      </c>
      <c r="E334" s="326" t="s">
        <v>880</v>
      </c>
    </row>
    <row r="335" spans="1:5" ht="15" customHeight="1">
      <c r="A335" s="323"/>
      <c r="B335" s="324"/>
      <c r="C335" s="324"/>
      <c r="D335" s="325"/>
      <c r="E335" s="326"/>
    </row>
    <row r="336" spans="1:5" ht="15" customHeight="1">
      <c r="A336" s="321" t="s">
        <v>1454</v>
      </c>
      <c r="B336" s="321"/>
      <c r="C336" s="322"/>
      <c r="D336" s="322" t="s">
        <v>1455</v>
      </c>
      <c r="E336" s="322"/>
    </row>
    <row r="337" spans="1:5" ht="25.5" customHeight="1">
      <c r="A337" s="323" t="s">
        <v>1456</v>
      </c>
      <c r="B337" s="324" t="s">
        <v>756</v>
      </c>
      <c r="C337" s="324" t="s">
        <v>1457</v>
      </c>
      <c r="D337" s="325" t="s">
        <v>1458</v>
      </c>
      <c r="E337" s="326" t="s">
        <v>880</v>
      </c>
    </row>
    <row r="338" spans="1:5" ht="25.5" customHeight="1">
      <c r="A338" s="323" t="s">
        <v>1459</v>
      </c>
      <c r="B338" s="324" t="s">
        <v>756</v>
      </c>
      <c r="C338" s="324" t="s">
        <v>1460</v>
      </c>
      <c r="D338" s="325" t="s">
        <v>1461</v>
      </c>
      <c r="E338" s="326" t="s">
        <v>880</v>
      </c>
    </row>
    <row r="339" spans="1:5" ht="25.5" customHeight="1">
      <c r="A339" s="323" t="s">
        <v>1462</v>
      </c>
      <c r="B339" s="324" t="s">
        <v>756</v>
      </c>
      <c r="C339" s="324" t="s">
        <v>1463</v>
      </c>
      <c r="D339" s="325" t="s">
        <v>1464</v>
      </c>
      <c r="E339" s="326" t="s">
        <v>880</v>
      </c>
    </row>
    <row r="340" spans="1:5" ht="15" customHeight="1">
      <c r="A340" s="323"/>
      <c r="B340" s="324"/>
      <c r="C340" s="324"/>
      <c r="D340" s="325"/>
      <c r="E340" s="326"/>
    </row>
    <row r="341" spans="1:5" ht="15" customHeight="1">
      <c r="A341" s="321" t="s">
        <v>1454</v>
      </c>
      <c r="B341" s="321"/>
      <c r="C341" s="322"/>
      <c r="D341" s="322" t="s">
        <v>1465</v>
      </c>
      <c r="E341" s="322"/>
    </row>
    <row r="342" spans="1:5" ht="25.5" customHeight="1">
      <c r="A342" s="323" t="s">
        <v>1456</v>
      </c>
      <c r="B342" s="324" t="s">
        <v>756</v>
      </c>
      <c r="C342" s="324" t="s">
        <v>1466</v>
      </c>
      <c r="D342" s="325" t="s">
        <v>1467</v>
      </c>
      <c r="E342" s="326" t="s">
        <v>880</v>
      </c>
    </row>
    <row r="343" spans="1:5" ht="15" customHeight="1">
      <c r="A343" s="323" t="s">
        <v>1459</v>
      </c>
      <c r="B343" s="324" t="s">
        <v>756</v>
      </c>
      <c r="C343" s="324" t="s">
        <v>1468</v>
      </c>
      <c r="D343" s="325" t="s">
        <v>1469</v>
      </c>
      <c r="E343" s="326" t="s">
        <v>880</v>
      </c>
    </row>
    <row r="344" spans="1:5" ht="15" customHeight="1">
      <c r="A344" s="323" t="s">
        <v>1462</v>
      </c>
      <c r="B344" s="324" t="s">
        <v>756</v>
      </c>
      <c r="C344" s="324" t="s">
        <v>1470</v>
      </c>
      <c r="D344" s="325" t="s">
        <v>1471</v>
      </c>
      <c r="E344" s="326" t="s">
        <v>880</v>
      </c>
    </row>
    <row r="345" spans="1:5" ht="15" customHeight="1">
      <c r="A345" s="323"/>
      <c r="B345" s="324"/>
      <c r="C345" s="324"/>
      <c r="D345" s="325"/>
      <c r="E345" s="326"/>
    </row>
    <row r="346" spans="1:5" ht="15.75" customHeight="1">
      <c r="A346" s="318" t="s">
        <v>1472</v>
      </c>
      <c r="B346" s="319"/>
      <c r="C346" s="319"/>
      <c r="D346" s="320" t="s">
        <v>701</v>
      </c>
      <c r="E346" s="319"/>
    </row>
    <row r="347" spans="1:5" ht="15" customHeight="1">
      <c r="A347" s="321" t="s">
        <v>1473</v>
      </c>
      <c r="B347" s="321"/>
      <c r="C347" s="322"/>
      <c r="D347" s="322" t="s">
        <v>741</v>
      </c>
      <c r="E347" s="322"/>
    </row>
    <row r="348" spans="1:5" ht="25.5" customHeight="1">
      <c r="A348" s="323" t="s">
        <v>1474</v>
      </c>
      <c r="B348" s="324" t="s">
        <v>26</v>
      </c>
      <c r="C348" s="324" t="s">
        <v>1475</v>
      </c>
      <c r="D348" s="325" t="s">
        <v>1476</v>
      </c>
      <c r="E348" s="326" t="s">
        <v>1074</v>
      </c>
    </row>
    <row r="349" spans="1:5" ht="25.5" customHeight="1">
      <c r="A349" s="323" t="s">
        <v>1477</v>
      </c>
      <c r="B349" s="324" t="s">
        <v>26</v>
      </c>
      <c r="C349" s="324" t="s">
        <v>1478</v>
      </c>
      <c r="D349" s="325" t="s">
        <v>1479</v>
      </c>
      <c r="E349" s="326" t="s">
        <v>1074</v>
      </c>
    </row>
    <row r="350" spans="1:5" ht="38.25" customHeight="1">
      <c r="A350" s="323" t="s">
        <v>1480</v>
      </c>
      <c r="B350" s="324" t="s">
        <v>756</v>
      </c>
      <c r="C350" s="324" t="s">
        <v>1481</v>
      </c>
      <c r="D350" s="325" t="s">
        <v>1482</v>
      </c>
      <c r="E350" s="326" t="s">
        <v>1483</v>
      </c>
    </row>
    <row r="351" spans="1:5" ht="38.25" customHeight="1">
      <c r="A351" s="323" t="s">
        <v>1484</v>
      </c>
      <c r="B351" s="324" t="s">
        <v>756</v>
      </c>
      <c r="C351" s="324" t="s">
        <v>1485</v>
      </c>
      <c r="D351" s="325" t="s">
        <v>1486</v>
      </c>
      <c r="E351" s="326" t="s">
        <v>1483</v>
      </c>
    </row>
    <row r="352" spans="1:5" ht="15" customHeight="1">
      <c r="A352" s="323"/>
      <c r="B352" s="324"/>
      <c r="C352" s="324"/>
      <c r="D352" s="325"/>
      <c r="E352" s="326"/>
    </row>
    <row r="353" spans="1:5" ht="15" customHeight="1">
      <c r="A353" s="321" t="s">
        <v>1487</v>
      </c>
      <c r="B353" s="321"/>
      <c r="C353" s="322"/>
      <c r="D353" s="322"/>
      <c r="E353" s="322"/>
    </row>
    <row r="354" spans="1:5" ht="15" customHeight="1">
      <c r="A354" s="323" t="s">
        <v>1488</v>
      </c>
      <c r="B354" s="324" t="s">
        <v>26</v>
      </c>
      <c r="C354" s="324" t="s">
        <v>1489</v>
      </c>
      <c r="D354" s="325" t="s">
        <v>1490</v>
      </c>
      <c r="E354" s="326" t="s">
        <v>910</v>
      </c>
    </row>
    <row r="355" spans="1:5" ht="38.25" customHeight="1">
      <c r="A355" s="323" t="s">
        <v>1491</v>
      </c>
      <c r="B355" s="324" t="s">
        <v>26</v>
      </c>
      <c r="C355" s="324" t="s">
        <v>1492</v>
      </c>
      <c r="D355" s="325" t="s">
        <v>1493</v>
      </c>
      <c r="E355" s="326" t="s">
        <v>931</v>
      </c>
    </row>
    <row r="356" spans="1:5" ht="25.5" customHeight="1">
      <c r="A356" s="323" t="s">
        <v>1494</v>
      </c>
      <c r="B356" s="324" t="s">
        <v>26</v>
      </c>
      <c r="C356" s="324" t="s">
        <v>1495</v>
      </c>
      <c r="D356" s="325" t="s">
        <v>1496</v>
      </c>
      <c r="E356" s="326" t="s">
        <v>931</v>
      </c>
    </row>
    <row r="357" spans="1:5" ht="25.5" customHeight="1">
      <c r="A357" s="323" t="s">
        <v>1497</v>
      </c>
      <c r="B357" s="324" t="s">
        <v>26</v>
      </c>
      <c r="C357" s="324" t="s">
        <v>1498</v>
      </c>
      <c r="D357" s="325" t="s">
        <v>1499</v>
      </c>
      <c r="E357" s="326" t="s">
        <v>931</v>
      </c>
    </row>
    <row r="358" spans="1:5" ht="25.5" customHeight="1">
      <c r="A358" s="323" t="s">
        <v>1500</v>
      </c>
      <c r="B358" s="324" t="s">
        <v>26</v>
      </c>
      <c r="C358" s="324" t="s">
        <v>1501</v>
      </c>
      <c r="D358" s="325" t="s">
        <v>1502</v>
      </c>
      <c r="E358" s="326" t="s">
        <v>931</v>
      </c>
    </row>
    <row r="359" spans="1:5" ht="25.5" customHeight="1">
      <c r="A359" s="323" t="s">
        <v>1503</v>
      </c>
      <c r="B359" s="324" t="s">
        <v>26</v>
      </c>
      <c r="C359" s="324" t="s">
        <v>1504</v>
      </c>
      <c r="D359" s="325" t="s">
        <v>1505</v>
      </c>
      <c r="E359" s="326" t="s">
        <v>931</v>
      </c>
    </row>
    <row r="360" spans="1:5" ht="25.5" customHeight="1">
      <c r="A360" s="323" t="s">
        <v>1506</v>
      </c>
      <c r="B360" s="324" t="s">
        <v>26</v>
      </c>
      <c r="C360" s="324" t="s">
        <v>1507</v>
      </c>
      <c r="D360" s="325" t="s">
        <v>1508</v>
      </c>
      <c r="E360" s="326" t="s">
        <v>931</v>
      </c>
    </row>
    <row r="361" spans="1:5" ht="15" customHeight="1">
      <c r="A361" s="323"/>
      <c r="B361" s="324"/>
      <c r="C361" s="324"/>
      <c r="D361" s="325"/>
      <c r="E361" s="326"/>
    </row>
    <row r="362" spans="1:5" ht="15" customHeight="1">
      <c r="A362" s="321" t="s">
        <v>1509</v>
      </c>
      <c r="B362" s="321"/>
      <c r="C362" s="322"/>
      <c r="D362" s="322" t="s">
        <v>1510</v>
      </c>
      <c r="E362" s="322"/>
    </row>
    <row r="363" spans="1:5" ht="51" customHeight="1">
      <c r="A363" s="323" t="s">
        <v>1511</v>
      </c>
      <c r="B363" s="324" t="s">
        <v>756</v>
      </c>
      <c r="C363" s="324" t="s">
        <v>1512</v>
      </c>
      <c r="D363" s="325" t="s">
        <v>1513</v>
      </c>
      <c r="E363" s="326" t="s">
        <v>1483</v>
      </c>
    </row>
    <row r="364" spans="1:5" ht="38.25" customHeight="1">
      <c r="A364" s="323" t="s">
        <v>1514</v>
      </c>
      <c r="B364" s="324" t="s">
        <v>756</v>
      </c>
      <c r="C364" s="324" t="s">
        <v>1515</v>
      </c>
      <c r="D364" s="325" t="s">
        <v>1516</v>
      </c>
      <c r="E364" s="326" t="s">
        <v>1483</v>
      </c>
    </row>
    <row r="365" spans="1:5" ht="38.25" customHeight="1">
      <c r="A365" s="323" t="s">
        <v>1517</v>
      </c>
      <c r="B365" s="324" t="s">
        <v>756</v>
      </c>
      <c r="C365" s="324" t="s">
        <v>1518</v>
      </c>
      <c r="D365" s="325" t="s">
        <v>1519</v>
      </c>
      <c r="E365" s="326" t="s">
        <v>1483</v>
      </c>
    </row>
    <row r="366" spans="1:5" ht="38.25" customHeight="1">
      <c r="A366" s="323" t="s">
        <v>1520</v>
      </c>
      <c r="B366" s="324" t="s">
        <v>756</v>
      </c>
      <c r="C366" s="324" t="s">
        <v>1521</v>
      </c>
      <c r="D366" s="325" t="s">
        <v>1522</v>
      </c>
      <c r="E366" s="326" t="s">
        <v>1483</v>
      </c>
    </row>
    <row r="367" spans="1:5" ht="25.5" customHeight="1">
      <c r="A367" s="323" t="s">
        <v>1523</v>
      </c>
      <c r="B367" s="324" t="s">
        <v>756</v>
      </c>
      <c r="C367" s="324" t="s">
        <v>1524</v>
      </c>
      <c r="D367" s="325" t="s">
        <v>1525</v>
      </c>
      <c r="E367" s="326" t="s">
        <v>1483</v>
      </c>
    </row>
    <row r="368" spans="1:5" ht="15" customHeight="1">
      <c r="A368" s="323"/>
      <c r="B368" s="324"/>
      <c r="C368" s="324"/>
      <c r="D368" s="325"/>
      <c r="E368" s="326"/>
    </row>
    <row r="369" spans="1:5" ht="18.75" customHeight="1">
      <c r="A369" s="327" t="s">
        <v>1526</v>
      </c>
      <c r="B369" s="328"/>
      <c r="C369" s="328"/>
      <c r="D369" s="329" t="s">
        <v>1527</v>
      </c>
      <c r="E369" s="328"/>
    </row>
    <row r="370" spans="1:5" ht="15" customHeight="1">
      <c r="A370" s="323" t="s">
        <v>1528</v>
      </c>
      <c r="B370" s="324" t="s">
        <v>26</v>
      </c>
      <c r="C370" s="324" t="s">
        <v>1529</v>
      </c>
      <c r="D370" s="325" t="s">
        <v>1530</v>
      </c>
      <c r="E370" s="326" t="s">
        <v>899</v>
      </c>
    </row>
    <row r="371" spans="1:5" ht="15" customHeight="1">
      <c r="A371" s="323" t="s">
        <v>1531</v>
      </c>
      <c r="B371" s="324" t="s">
        <v>756</v>
      </c>
      <c r="C371" s="324" t="s">
        <v>1532</v>
      </c>
      <c r="D371" s="325" t="s">
        <v>1533</v>
      </c>
      <c r="E371" s="326" t="s">
        <v>880</v>
      </c>
    </row>
    <row r="372" spans="1:5" ht="25.5" customHeight="1">
      <c r="A372" s="323" t="s">
        <v>1534</v>
      </c>
      <c r="B372" s="324" t="s">
        <v>756</v>
      </c>
      <c r="C372" s="324" t="s">
        <v>1535</v>
      </c>
      <c r="D372" s="325" t="s">
        <v>1536</v>
      </c>
      <c r="E372" s="326" t="s">
        <v>880</v>
      </c>
    </row>
    <row r="373" spans="1:5" ht="15" customHeight="1">
      <c r="A373" s="333"/>
      <c r="B373" s="334"/>
      <c r="C373" s="334"/>
      <c r="D373" s="335"/>
      <c r="E373" s="336"/>
    </row>
    <row r="374" spans="1:5" ht="37.5" customHeight="1">
      <c r="A374" s="315" t="s">
        <v>1537</v>
      </c>
      <c r="B374" s="316"/>
      <c r="C374" s="316"/>
      <c r="D374" s="317" t="s">
        <v>1538</v>
      </c>
      <c r="E374" s="316"/>
    </row>
    <row r="375" spans="1:5" ht="18.75" customHeight="1">
      <c r="A375" s="315" t="s">
        <v>1539</v>
      </c>
      <c r="B375" s="316"/>
      <c r="C375" s="316"/>
      <c r="D375" s="317" t="s">
        <v>20</v>
      </c>
      <c r="E375" s="316"/>
    </row>
    <row r="376" spans="1:5" ht="15.75" customHeight="1">
      <c r="A376" s="318" t="s">
        <v>1540</v>
      </c>
      <c r="B376" s="319"/>
      <c r="C376" s="319"/>
      <c r="D376" s="320" t="s">
        <v>22</v>
      </c>
      <c r="E376" s="319"/>
    </row>
    <row r="377" spans="1:5" ht="15" customHeight="1">
      <c r="A377" s="321" t="s">
        <v>1541</v>
      </c>
      <c r="B377" s="321"/>
      <c r="C377" s="322"/>
      <c r="D377" s="322" t="s">
        <v>1542</v>
      </c>
      <c r="E377" s="322"/>
    </row>
    <row r="378" spans="1:5" ht="15" customHeight="1">
      <c r="A378" s="323" t="s">
        <v>1543</v>
      </c>
      <c r="B378" s="324" t="s">
        <v>26</v>
      </c>
      <c r="C378" s="324" t="s">
        <v>1544</v>
      </c>
      <c r="D378" s="325" t="s">
        <v>1545</v>
      </c>
      <c r="E378" s="326" t="s">
        <v>899</v>
      </c>
    </row>
    <row r="379" spans="1:5" ht="38.25" customHeight="1">
      <c r="A379" s="323" t="s">
        <v>1546</v>
      </c>
      <c r="B379" s="324" t="s">
        <v>26</v>
      </c>
      <c r="C379" s="324" t="s">
        <v>42</v>
      </c>
      <c r="D379" s="325" t="s">
        <v>1547</v>
      </c>
      <c r="E379" s="326" t="s">
        <v>1548</v>
      </c>
    </row>
    <row r="380" spans="1:5" ht="25.5" customHeight="1">
      <c r="A380" s="323" t="s">
        <v>1549</v>
      </c>
      <c r="B380" s="324" t="s">
        <v>26</v>
      </c>
      <c r="C380" s="324" t="s">
        <v>1550</v>
      </c>
      <c r="D380" s="325" t="s">
        <v>1551</v>
      </c>
      <c r="E380" s="326" t="s">
        <v>1548</v>
      </c>
    </row>
    <row r="381" spans="1:5" ht="15" customHeight="1">
      <c r="A381" s="323" t="s">
        <v>1552</v>
      </c>
      <c r="B381" s="324" t="s">
        <v>26</v>
      </c>
      <c r="C381" s="324" t="s">
        <v>1553</v>
      </c>
      <c r="D381" s="325" t="s">
        <v>1554</v>
      </c>
      <c r="E381" s="326" t="s">
        <v>899</v>
      </c>
    </row>
    <row r="382" spans="1:5" ht="38.25" customHeight="1">
      <c r="A382" s="323" t="s">
        <v>1555</v>
      </c>
      <c r="B382" s="323" t="s">
        <v>756</v>
      </c>
      <c r="C382" s="323" t="s">
        <v>1556</v>
      </c>
      <c r="D382" s="325" t="s">
        <v>1557</v>
      </c>
      <c r="E382" s="326" t="s">
        <v>880</v>
      </c>
    </row>
    <row r="383" spans="1:5" ht="38.25" customHeight="1">
      <c r="A383" s="323" t="s">
        <v>1558</v>
      </c>
      <c r="B383" s="323" t="s">
        <v>756</v>
      </c>
      <c r="C383" s="323" t="s">
        <v>1559</v>
      </c>
      <c r="D383" s="325" t="s">
        <v>1560</v>
      </c>
      <c r="E383" s="326" t="s">
        <v>880</v>
      </c>
    </row>
    <row r="384" spans="1:5" ht="15" customHeight="1">
      <c r="A384" s="323"/>
      <c r="B384" s="324"/>
      <c r="C384" s="324"/>
      <c r="D384" s="325"/>
      <c r="E384" s="326"/>
    </row>
    <row r="385" spans="1:5" ht="15.75" customHeight="1">
      <c r="A385" s="318" t="s">
        <v>1561</v>
      </c>
      <c r="B385" s="319"/>
      <c r="C385" s="319"/>
      <c r="D385" s="320" t="s">
        <v>882</v>
      </c>
      <c r="E385" s="319"/>
    </row>
    <row r="386" spans="1:5" ht="38.25" customHeight="1">
      <c r="A386" s="323" t="s">
        <v>1562</v>
      </c>
      <c r="B386" s="324" t="s">
        <v>26</v>
      </c>
      <c r="C386" s="324" t="s">
        <v>1563</v>
      </c>
      <c r="D386" s="325" t="s">
        <v>1564</v>
      </c>
      <c r="E386" s="326" t="s">
        <v>899</v>
      </c>
    </row>
    <row r="387" spans="1:5" ht="15" customHeight="1">
      <c r="A387" s="323"/>
      <c r="B387" s="324"/>
      <c r="C387" s="324"/>
      <c r="D387" s="325"/>
      <c r="E387" s="326"/>
    </row>
    <row r="388" spans="1:5" ht="18.75" customHeight="1">
      <c r="A388" s="327" t="s">
        <v>1565</v>
      </c>
      <c r="B388" s="328"/>
      <c r="C388" s="328"/>
      <c r="D388" s="329" t="s">
        <v>64</v>
      </c>
      <c r="E388" s="328"/>
    </row>
    <row r="389" spans="1:5" ht="15.75" customHeight="1">
      <c r="A389" s="318" t="s">
        <v>1566</v>
      </c>
      <c r="B389" s="319"/>
      <c r="C389" s="319"/>
      <c r="D389" s="320" t="s">
        <v>1567</v>
      </c>
      <c r="E389" s="319"/>
    </row>
    <row r="390" spans="1:5" ht="15" customHeight="1">
      <c r="A390" s="323" t="s">
        <v>1568</v>
      </c>
      <c r="B390" s="323" t="s">
        <v>756</v>
      </c>
      <c r="C390" s="323" t="s">
        <v>1569</v>
      </c>
      <c r="D390" s="325" t="s">
        <v>1570</v>
      </c>
      <c r="E390" s="326" t="s">
        <v>880</v>
      </c>
    </row>
    <row r="391" spans="1:5" ht="15" customHeight="1">
      <c r="A391" s="323" t="s">
        <v>1571</v>
      </c>
      <c r="B391" s="323" t="s">
        <v>756</v>
      </c>
      <c r="C391" s="323" t="s">
        <v>1572</v>
      </c>
      <c r="D391" s="325" t="s">
        <v>1573</v>
      </c>
      <c r="E391" s="326" t="s">
        <v>928</v>
      </c>
    </row>
    <row r="392" spans="1:5" ht="25.5" customHeight="1">
      <c r="A392" s="323" t="s">
        <v>1574</v>
      </c>
      <c r="B392" s="324" t="s">
        <v>26</v>
      </c>
      <c r="C392" s="324" t="s">
        <v>1575</v>
      </c>
      <c r="D392" s="325" t="s">
        <v>1576</v>
      </c>
      <c r="E392" s="326" t="s">
        <v>899</v>
      </c>
    </row>
    <row r="393" spans="1:5" ht="25.5" customHeight="1">
      <c r="A393" s="323" t="s">
        <v>1577</v>
      </c>
      <c r="B393" s="323" t="s">
        <v>756</v>
      </c>
      <c r="C393" s="323" t="s">
        <v>1578</v>
      </c>
      <c r="D393" s="325" t="s">
        <v>1579</v>
      </c>
      <c r="E393" s="326" t="s">
        <v>880</v>
      </c>
    </row>
    <row r="394" spans="1:5" ht="15" customHeight="1">
      <c r="A394" s="323"/>
      <c r="B394" s="324"/>
      <c r="C394" s="324"/>
      <c r="D394" s="325"/>
      <c r="E394" s="326"/>
    </row>
    <row r="395" spans="1:5" ht="15.75" customHeight="1">
      <c r="A395" s="318" t="s">
        <v>1580</v>
      </c>
      <c r="B395" s="319"/>
      <c r="C395" s="319"/>
      <c r="D395" s="320" t="s">
        <v>1581</v>
      </c>
      <c r="E395" s="319"/>
    </row>
    <row r="396" spans="1:5" ht="25.5" customHeight="1">
      <c r="A396" s="323" t="s">
        <v>1582</v>
      </c>
      <c r="B396" s="324" t="s">
        <v>26</v>
      </c>
      <c r="C396" s="324" t="s">
        <v>1583</v>
      </c>
      <c r="D396" s="325" t="s">
        <v>1584</v>
      </c>
      <c r="E396" s="326" t="s">
        <v>895</v>
      </c>
    </row>
    <row r="397" spans="1:5" ht="25.5" customHeight="1">
      <c r="A397" s="323" t="s">
        <v>1585</v>
      </c>
      <c r="B397" s="324" t="s">
        <v>26</v>
      </c>
      <c r="C397" s="324" t="s">
        <v>904</v>
      </c>
      <c r="D397" s="325" t="s">
        <v>905</v>
      </c>
      <c r="E397" s="326" t="s">
        <v>895</v>
      </c>
    </row>
    <row r="398" spans="1:5" ht="25.5" customHeight="1">
      <c r="A398" s="323" t="s">
        <v>1586</v>
      </c>
      <c r="B398" s="323" t="s">
        <v>756</v>
      </c>
      <c r="C398" s="323" t="s">
        <v>1587</v>
      </c>
      <c r="D398" s="325" t="s">
        <v>1588</v>
      </c>
      <c r="E398" s="326" t="s">
        <v>1589</v>
      </c>
    </row>
    <row r="399" spans="1:5" ht="15" customHeight="1">
      <c r="A399" s="323"/>
      <c r="B399" s="324"/>
      <c r="C399" s="324"/>
      <c r="D399" s="325"/>
      <c r="E399" s="326"/>
    </row>
    <row r="400" spans="1:5" ht="15.75" customHeight="1">
      <c r="A400" s="318" t="s">
        <v>1590</v>
      </c>
      <c r="B400" s="319"/>
      <c r="C400" s="319"/>
      <c r="D400" s="320" t="s">
        <v>66</v>
      </c>
      <c r="E400" s="319"/>
    </row>
    <row r="401" spans="1:5" ht="51" customHeight="1">
      <c r="A401" s="323" t="s">
        <v>1591</v>
      </c>
      <c r="B401" s="323" t="s">
        <v>756</v>
      </c>
      <c r="C401" s="323" t="s">
        <v>1592</v>
      </c>
      <c r="D401" s="325" t="s">
        <v>1593</v>
      </c>
      <c r="E401" s="326" t="s">
        <v>880</v>
      </c>
    </row>
    <row r="402" spans="1:5" ht="38.25" customHeight="1">
      <c r="A402" s="323" t="s">
        <v>1594</v>
      </c>
      <c r="B402" s="323" t="s">
        <v>756</v>
      </c>
      <c r="C402" s="323" t="s">
        <v>1595</v>
      </c>
      <c r="D402" s="325" t="s">
        <v>1596</v>
      </c>
      <c r="E402" s="326" t="s">
        <v>880</v>
      </c>
    </row>
    <row r="403" spans="1:5" ht="38.25" customHeight="1">
      <c r="A403" s="323" t="s">
        <v>1597</v>
      </c>
      <c r="B403" s="324" t="s">
        <v>756</v>
      </c>
      <c r="C403" s="324" t="s">
        <v>1598</v>
      </c>
      <c r="D403" s="325" t="s">
        <v>1599</v>
      </c>
      <c r="E403" s="326" t="s">
        <v>880</v>
      </c>
    </row>
    <row r="404" spans="1:5" ht="15" customHeight="1">
      <c r="A404" s="323" t="s">
        <v>1600</v>
      </c>
      <c r="B404" s="324" t="s">
        <v>756</v>
      </c>
      <c r="C404" s="324" t="s">
        <v>1601</v>
      </c>
      <c r="D404" s="325" t="s">
        <v>1158</v>
      </c>
      <c r="E404" s="326" t="s">
        <v>880</v>
      </c>
    </row>
    <row r="405" spans="1:5" ht="15" customHeight="1">
      <c r="A405" s="323"/>
      <c r="B405" s="324"/>
      <c r="C405" s="324"/>
      <c r="D405" s="325"/>
      <c r="E405" s="326"/>
    </row>
    <row r="406" spans="1:5" ht="18.75" customHeight="1">
      <c r="A406" s="327" t="s">
        <v>1602</v>
      </c>
      <c r="B406" s="328"/>
      <c r="C406" s="328"/>
      <c r="D406" s="329" t="s">
        <v>76</v>
      </c>
      <c r="E406" s="328"/>
    </row>
    <row r="407" spans="1:5" ht="15.75" customHeight="1">
      <c r="A407" s="318" t="s">
        <v>1603</v>
      </c>
      <c r="B407" s="319"/>
      <c r="C407" s="319"/>
      <c r="D407" s="320" t="s">
        <v>1604</v>
      </c>
      <c r="E407" s="319"/>
    </row>
    <row r="408" spans="1:5" ht="15" customHeight="1">
      <c r="A408" s="323" t="s">
        <v>1605</v>
      </c>
      <c r="B408" s="324" t="s">
        <v>26</v>
      </c>
      <c r="C408" s="324" t="s">
        <v>893</v>
      </c>
      <c r="D408" s="325" t="s">
        <v>894</v>
      </c>
      <c r="E408" s="326" t="s">
        <v>895</v>
      </c>
    </row>
    <row r="409" spans="1:5" ht="25.5" customHeight="1">
      <c r="A409" s="323" t="s">
        <v>1606</v>
      </c>
      <c r="B409" s="324" t="s">
        <v>26</v>
      </c>
      <c r="C409" s="324" t="s">
        <v>896</v>
      </c>
      <c r="D409" s="325" t="s">
        <v>897</v>
      </c>
      <c r="E409" s="326" t="s">
        <v>895</v>
      </c>
    </row>
    <row r="410" spans="1:5" ht="15" customHeight="1">
      <c r="A410" s="323" t="s">
        <v>1607</v>
      </c>
      <c r="B410" s="324" t="s">
        <v>26</v>
      </c>
      <c r="C410" s="324" t="s">
        <v>329</v>
      </c>
      <c r="D410" s="325" t="s">
        <v>898</v>
      </c>
      <c r="E410" s="326" t="s">
        <v>899</v>
      </c>
    </row>
    <row r="411" spans="1:5" ht="15" customHeight="1">
      <c r="A411" s="323" t="s">
        <v>1608</v>
      </c>
      <c r="B411" s="324" t="s">
        <v>26</v>
      </c>
      <c r="C411" s="324" t="s">
        <v>341</v>
      </c>
      <c r="D411" s="325" t="s">
        <v>912</v>
      </c>
      <c r="E411" s="326" t="s">
        <v>910</v>
      </c>
    </row>
    <row r="412" spans="1:5" ht="25.5" customHeight="1">
      <c r="A412" s="323" t="s">
        <v>1609</v>
      </c>
      <c r="B412" s="323" t="s">
        <v>756</v>
      </c>
      <c r="C412" s="323" t="s">
        <v>1610</v>
      </c>
      <c r="D412" s="325" t="s">
        <v>1611</v>
      </c>
      <c r="E412" s="326" t="s">
        <v>910</v>
      </c>
    </row>
    <row r="413" spans="1:5" ht="25.5" customHeight="1">
      <c r="A413" s="323" t="s">
        <v>1612</v>
      </c>
      <c r="B413" s="324" t="s">
        <v>26</v>
      </c>
      <c r="C413" s="324" t="s">
        <v>1613</v>
      </c>
      <c r="D413" s="325" t="s">
        <v>1614</v>
      </c>
      <c r="E413" s="326" t="s">
        <v>899</v>
      </c>
    </row>
    <row r="414" spans="1:5" ht="38.25" customHeight="1">
      <c r="A414" s="323" t="s">
        <v>1615</v>
      </c>
      <c r="B414" s="323" t="s">
        <v>756</v>
      </c>
      <c r="C414" s="323" t="s">
        <v>1616</v>
      </c>
      <c r="D414" s="325" t="s">
        <v>1617</v>
      </c>
      <c r="E414" s="326" t="s">
        <v>928</v>
      </c>
    </row>
    <row r="415" spans="1:5" ht="15" customHeight="1">
      <c r="A415" s="323" t="s">
        <v>1618</v>
      </c>
      <c r="B415" s="323" t="s">
        <v>756</v>
      </c>
      <c r="C415" s="323" t="s">
        <v>1619</v>
      </c>
      <c r="D415" s="325" t="s">
        <v>1620</v>
      </c>
      <c r="E415" s="326" t="s">
        <v>899</v>
      </c>
    </row>
    <row r="416" spans="1:5" ht="15" customHeight="1">
      <c r="A416" s="323" t="s">
        <v>1621</v>
      </c>
      <c r="B416" s="324" t="s">
        <v>26</v>
      </c>
      <c r="C416" s="324" t="s">
        <v>1622</v>
      </c>
      <c r="D416" s="325" t="s">
        <v>1623</v>
      </c>
      <c r="E416" s="326" t="s">
        <v>895</v>
      </c>
    </row>
    <row r="417" spans="1:5" ht="25.5" customHeight="1">
      <c r="A417" s="323" t="s">
        <v>1624</v>
      </c>
      <c r="B417" s="323" t="s">
        <v>756</v>
      </c>
      <c r="C417" s="323" t="s">
        <v>1625</v>
      </c>
      <c r="D417" s="325" t="s">
        <v>1626</v>
      </c>
      <c r="E417" s="326" t="s">
        <v>931</v>
      </c>
    </row>
    <row r="418" spans="1:5" ht="15" customHeight="1">
      <c r="A418" s="323" t="s">
        <v>1618</v>
      </c>
      <c r="B418" s="323" t="s">
        <v>756</v>
      </c>
      <c r="C418" s="323" t="s">
        <v>1627</v>
      </c>
      <c r="D418" s="325" t="s">
        <v>1628</v>
      </c>
      <c r="E418" s="326" t="s">
        <v>928</v>
      </c>
    </row>
    <row r="419" spans="1:5" ht="15" customHeight="1">
      <c r="A419" s="323"/>
      <c r="B419" s="324"/>
      <c r="C419" s="324"/>
      <c r="D419" s="325"/>
      <c r="E419" s="326"/>
    </row>
    <row r="420" spans="1:5" ht="18.75" customHeight="1">
      <c r="A420" s="327" t="s">
        <v>1629</v>
      </c>
      <c r="B420" s="328"/>
      <c r="C420" s="328"/>
      <c r="D420" s="329" t="s">
        <v>150</v>
      </c>
      <c r="E420" s="328"/>
    </row>
    <row r="421" spans="1:5" ht="15" customHeight="1">
      <c r="A421" s="323"/>
      <c r="B421" s="324"/>
      <c r="C421" s="324"/>
      <c r="D421" s="325"/>
      <c r="E421" s="326"/>
    </row>
    <row r="422" spans="1:5" ht="18.75" customHeight="1">
      <c r="A422" s="327" t="s">
        <v>1630</v>
      </c>
      <c r="B422" s="328"/>
      <c r="C422" s="328"/>
      <c r="D422" s="329" t="s">
        <v>168</v>
      </c>
      <c r="E422" s="328"/>
    </row>
    <row r="423" spans="1:5" ht="15.75" customHeight="1">
      <c r="A423" s="318" t="s">
        <v>1631</v>
      </c>
      <c r="B423" s="319"/>
      <c r="C423" s="319"/>
      <c r="D423" s="320" t="s">
        <v>170</v>
      </c>
      <c r="E423" s="319"/>
    </row>
    <row r="424" spans="1:5" ht="25.5" customHeight="1">
      <c r="A424" s="323" t="s">
        <v>1632</v>
      </c>
      <c r="B424" s="324" t="s">
        <v>26</v>
      </c>
      <c r="C424" s="324" t="s">
        <v>945</v>
      </c>
      <c r="D424" s="325" t="s">
        <v>946</v>
      </c>
      <c r="E424" s="326" t="s">
        <v>899</v>
      </c>
    </row>
    <row r="425" spans="1:5" ht="15" customHeight="1">
      <c r="A425" s="323"/>
      <c r="B425" s="324"/>
      <c r="C425" s="324"/>
      <c r="D425" s="325"/>
      <c r="E425" s="326"/>
    </row>
    <row r="426" spans="1:5" ht="15.75" customHeight="1">
      <c r="A426" s="318" t="s">
        <v>1633</v>
      </c>
      <c r="B426" s="319"/>
      <c r="C426" s="319"/>
      <c r="D426" s="320" t="s">
        <v>1634</v>
      </c>
      <c r="E426" s="319"/>
    </row>
    <row r="427" spans="1:5" ht="15" customHeight="1">
      <c r="A427" s="321" t="s">
        <v>1635</v>
      </c>
      <c r="B427" s="321"/>
      <c r="C427" s="322"/>
      <c r="D427" s="322" t="s">
        <v>1636</v>
      </c>
      <c r="E427" s="322"/>
    </row>
    <row r="428" spans="1:5" ht="15" customHeight="1">
      <c r="A428" s="323" t="s">
        <v>1637</v>
      </c>
      <c r="B428" s="324" t="s">
        <v>26</v>
      </c>
      <c r="C428" s="324" t="s">
        <v>1638</v>
      </c>
      <c r="D428" s="325" t="s">
        <v>1639</v>
      </c>
      <c r="E428" s="326" t="s">
        <v>899</v>
      </c>
    </row>
    <row r="429" spans="1:5" ht="15" customHeight="1">
      <c r="A429" s="323"/>
      <c r="B429" s="324"/>
      <c r="C429" s="324"/>
      <c r="D429" s="325"/>
      <c r="E429" s="326"/>
    </row>
    <row r="430" spans="1:5" ht="15.75" customHeight="1">
      <c r="A430" s="318" t="s">
        <v>1640</v>
      </c>
      <c r="B430" s="319"/>
      <c r="C430" s="319"/>
      <c r="D430" s="320" t="s">
        <v>1002</v>
      </c>
      <c r="E430" s="319"/>
    </row>
    <row r="431" spans="1:5" ht="15" customHeight="1">
      <c r="A431" s="323" t="s">
        <v>1641</v>
      </c>
      <c r="B431" s="324" t="s">
        <v>26</v>
      </c>
      <c r="C431" s="324" t="s">
        <v>1003</v>
      </c>
      <c r="D431" s="325" t="s">
        <v>1004</v>
      </c>
      <c r="E431" s="326" t="s">
        <v>899</v>
      </c>
    </row>
    <row r="432" spans="1:5" ht="25.5" customHeight="1">
      <c r="A432" s="323" t="s">
        <v>1642</v>
      </c>
      <c r="B432" s="323" t="s">
        <v>756</v>
      </c>
      <c r="C432" s="323" t="s">
        <v>1643</v>
      </c>
      <c r="D432" s="325" t="s">
        <v>1644</v>
      </c>
      <c r="E432" s="326" t="s">
        <v>928</v>
      </c>
    </row>
    <row r="433" spans="1:5" ht="15" customHeight="1">
      <c r="A433" s="323"/>
      <c r="B433" s="324"/>
      <c r="C433" s="324"/>
      <c r="D433" s="325"/>
      <c r="E433" s="326"/>
    </row>
    <row r="434" spans="1:5" ht="15.75" customHeight="1">
      <c r="A434" s="318" t="s">
        <v>1645</v>
      </c>
      <c r="B434" s="319"/>
      <c r="C434" s="319"/>
      <c r="D434" s="320" t="s">
        <v>237</v>
      </c>
      <c r="E434" s="319"/>
    </row>
    <row r="435" spans="1:5" ht="15" customHeight="1">
      <c r="A435" s="323" t="s">
        <v>1646</v>
      </c>
      <c r="B435" s="324" t="s">
        <v>26</v>
      </c>
      <c r="C435" s="324" t="s">
        <v>1647</v>
      </c>
      <c r="D435" s="325" t="s">
        <v>1648</v>
      </c>
      <c r="E435" s="326" t="s">
        <v>899</v>
      </c>
    </row>
    <row r="436" spans="1:5" ht="38.25" customHeight="1">
      <c r="A436" s="323" t="s">
        <v>1649</v>
      </c>
      <c r="B436" s="324" t="s">
        <v>26</v>
      </c>
      <c r="C436" s="324" t="s">
        <v>1650</v>
      </c>
      <c r="D436" s="325" t="s">
        <v>1651</v>
      </c>
      <c r="E436" s="326" t="s">
        <v>899</v>
      </c>
    </row>
    <row r="437" spans="1:5" ht="25.5" customHeight="1">
      <c r="A437" s="323" t="s">
        <v>1652</v>
      </c>
      <c r="B437" s="324" t="s">
        <v>26</v>
      </c>
      <c r="C437" s="324" t="s">
        <v>1653</v>
      </c>
      <c r="D437" s="325" t="s">
        <v>1654</v>
      </c>
      <c r="E437" s="326" t="s">
        <v>899</v>
      </c>
    </row>
    <row r="438" spans="1:5" ht="15" customHeight="1">
      <c r="A438" s="323"/>
      <c r="B438" s="324"/>
      <c r="C438" s="324"/>
      <c r="D438" s="325"/>
      <c r="E438" s="326"/>
    </row>
    <row r="439" spans="1:5" ht="15.75" customHeight="1">
      <c r="A439" s="318" t="s">
        <v>1655</v>
      </c>
      <c r="B439" s="319"/>
      <c r="C439" s="319"/>
      <c r="D439" s="320" t="s">
        <v>246</v>
      </c>
      <c r="E439" s="319"/>
    </row>
    <row r="440" spans="1:5" ht="15" customHeight="1">
      <c r="A440" s="321" t="s">
        <v>1656</v>
      </c>
      <c r="B440" s="321"/>
      <c r="C440" s="322"/>
      <c r="D440" s="322" t="s">
        <v>259</v>
      </c>
      <c r="E440" s="322"/>
    </row>
    <row r="441" spans="1:5" ht="51" customHeight="1">
      <c r="A441" s="323" t="s">
        <v>1657</v>
      </c>
      <c r="B441" s="323" t="s">
        <v>756</v>
      </c>
      <c r="C441" s="323" t="s">
        <v>1658</v>
      </c>
      <c r="D441" s="325" t="s">
        <v>1659</v>
      </c>
      <c r="E441" s="326" t="s">
        <v>928</v>
      </c>
    </row>
    <row r="442" spans="1:5" ht="25.5" customHeight="1">
      <c r="A442" s="323" t="s">
        <v>1660</v>
      </c>
      <c r="B442" s="324" t="s">
        <v>26</v>
      </c>
      <c r="C442" s="324" t="s">
        <v>1661</v>
      </c>
      <c r="D442" s="325" t="s">
        <v>1662</v>
      </c>
      <c r="E442" s="326" t="s">
        <v>899</v>
      </c>
    </row>
    <row r="443" spans="1:5" ht="15" customHeight="1">
      <c r="A443" s="323" t="s">
        <v>1663</v>
      </c>
      <c r="B443" s="324" t="s">
        <v>26</v>
      </c>
      <c r="C443" s="324" t="s">
        <v>264</v>
      </c>
      <c r="D443" s="325" t="s">
        <v>1664</v>
      </c>
      <c r="E443" s="326" t="s">
        <v>899</v>
      </c>
    </row>
    <row r="444" spans="1:5" ht="25.5" customHeight="1">
      <c r="A444" s="323" t="s">
        <v>1665</v>
      </c>
      <c r="B444" s="323" t="s">
        <v>756</v>
      </c>
      <c r="C444" s="323" t="s">
        <v>1666</v>
      </c>
      <c r="D444" s="325" t="s">
        <v>1667</v>
      </c>
      <c r="E444" s="326" t="s">
        <v>931</v>
      </c>
    </row>
    <row r="445" spans="1:5" ht="15" customHeight="1">
      <c r="A445" s="323"/>
      <c r="B445" s="324"/>
      <c r="C445" s="324"/>
      <c r="D445" s="325"/>
      <c r="E445" s="326"/>
    </row>
    <row r="446" spans="1:5" ht="18.75" customHeight="1">
      <c r="A446" s="327" t="s">
        <v>1668</v>
      </c>
      <c r="B446" s="328"/>
      <c r="C446" s="328"/>
      <c r="D446" s="329" t="s">
        <v>388</v>
      </c>
      <c r="E446" s="328"/>
    </row>
    <row r="447" spans="1:5" ht="15.75" customHeight="1">
      <c r="A447" s="318" t="s">
        <v>1669</v>
      </c>
      <c r="B447" s="319"/>
      <c r="C447" s="319"/>
      <c r="D447" s="320" t="s">
        <v>390</v>
      </c>
      <c r="E447" s="319"/>
    </row>
    <row r="448" spans="1:5" ht="15" customHeight="1">
      <c r="A448" s="321" t="s">
        <v>1670</v>
      </c>
      <c r="B448" s="321"/>
      <c r="C448" s="322"/>
      <c r="D448" s="322" t="s">
        <v>392</v>
      </c>
      <c r="E448" s="322"/>
    </row>
    <row r="449" spans="1:5" ht="25.5" customHeight="1">
      <c r="A449" s="323" t="s">
        <v>1671</v>
      </c>
      <c r="B449" s="324" t="s">
        <v>26</v>
      </c>
      <c r="C449" s="324" t="s">
        <v>80</v>
      </c>
      <c r="D449" s="325" t="s">
        <v>900</v>
      </c>
      <c r="E449" s="326" t="s">
        <v>895</v>
      </c>
    </row>
    <row r="450" spans="1:5" ht="25.5" customHeight="1">
      <c r="A450" s="323" t="s">
        <v>1672</v>
      </c>
      <c r="B450" s="324" t="s">
        <v>26</v>
      </c>
      <c r="C450" s="324" t="s">
        <v>1673</v>
      </c>
      <c r="D450" s="325" t="s">
        <v>1674</v>
      </c>
      <c r="E450" s="326" t="s">
        <v>895</v>
      </c>
    </row>
    <row r="451" spans="1:5" ht="25.5" customHeight="1">
      <c r="A451" s="323" t="s">
        <v>1675</v>
      </c>
      <c r="B451" s="324" t="s">
        <v>26</v>
      </c>
      <c r="C451" s="324" t="s">
        <v>906</v>
      </c>
      <c r="D451" s="325" t="s">
        <v>907</v>
      </c>
      <c r="E451" s="326" t="s">
        <v>895</v>
      </c>
    </row>
    <row r="452" spans="1:5" ht="15" customHeight="1">
      <c r="A452" s="323" t="s">
        <v>1676</v>
      </c>
      <c r="B452" s="324" t="s">
        <v>26</v>
      </c>
      <c r="C452" s="324" t="s">
        <v>916</v>
      </c>
      <c r="D452" s="325" t="s">
        <v>917</v>
      </c>
      <c r="E452" s="326" t="s">
        <v>895</v>
      </c>
    </row>
    <row r="453" spans="1:5" ht="25.5" customHeight="1">
      <c r="A453" s="323" t="s">
        <v>1677</v>
      </c>
      <c r="B453" s="324" t="s">
        <v>26</v>
      </c>
      <c r="C453" s="324" t="s">
        <v>896</v>
      </c>
      <c r="D453" s="325" t="s">
        <v>897</v>
      </c>
      <c r="E453" s="326" t="s">
        <v>895</v>
      </c>
    </row>
    <row r="454" spans="1:5" ht="25.5" customHeight="1">
      <c r="A454" s="323" t="s">
        <v>1678</v>
      </c>
      <c r="B454" s="324" t="s">
        <v>26</v>
      </c>
      <c r="C454" s="324" t="s">
        <v>1679</v>
      </c>
      <c r="D454" s="325" t="s">
        <v>1680</v>
      </c>
      <c r="E454" s="326" t="s">
        <v>931</v>
      </c>
    </row>
    <row r="455" spans="1:5" ht="25.5" customHeight="1">
      <c r="A455" s="323" t="s">
        <v>1681</v>
      </c>
      <c r="B455" s="324" t="s">
        <v>26</v>
      </c>
      <c r="C455" s="324" t="s">
        <v>1682</v>
      </c>
      <c r="D455" s="325" t="s">
        <v>1683</v>
      </c>
      <c r="E455" s="326" t="s">
        <v>931</v>
      </c>
    </row>
    <row r="456" spans="1:5" ht="25.5" customHeight="1">
      <c r="A456" s="323" t="s">
        <v>1684</v>
      </c>
      <c r="B456" s="324" t="s">
        <v>26</v>
      </c>
      <c r="C456" s="324" t="s">
        <v>1179</v>
      </c>
      <c r="D456" s="325" t="s">
        <v>1180</v>
      </c>
      <c r="E456" s="326" t="s">
        <v>931</v>
      </c>
    </row>
    <row r="457" spans="1:5" ht="25.5" customHeight="1">
      <c r="A457" s="323" t="s">
        <v>1685</v>
      </c>
      <c r="B457" s="324" t="s">
        <v>26</v>
      </c>
      <c r="C457" s="324" t="s">
        <v>1686</v>
      </c>
      <c r="D457" s="325" t="s">
        <v>1687</v>
      </c>
      <c r="E457" s="326" t="s">
        <v>931</v>
      </c>
    </row>
    <row r="458" spans="1:5" ht="25.5" customHeight="1">
      <c r="A458" s="323" t="s">
        <v>1688</v>
      </c>
      <c r="B458" s="324" t="s">
        <v>26</v>
      </c>
      <c r="C458" s="324" t="s">
        <v>1689</v>
      </c>
      <c r="D458" s="325" t="s">
        <v>1690</v>
      </c>
      <c r="E458" s="326" t="s">
        <v>931</v>
      </c>
    </row>
    <row r="459" spans="1:5" ht="25.5" customHeight="1">
      <c r="A459" s="323" t="s">
        <v>1691</v>
      </c>
      <c r="B459" s="324" t="s">
        <v>26</v>
      </c>
      <c r="C459" s="324" t="s">
        <v>1692</v>
      </c>
      <c r="D459" s="325" t="s">
        <v>1693</v>
      </c>
      <c r="E459" s="326" t="s">
        <v>931</v>
      </c>
    </row>
    <row r="460" spans="1:5" ht="15" customHeight="1">
      <c r="A460" s="323"/>
      <c r="B460" s="324"/>
      <c r="C460" s="324"/>
      <c r="D460" s="325"/>
      <c r="E460" s="326"/>
    </row>
    <row r="461" spans="1:5" ht="15" customHeight="1">
      <c r="A461" s="321" t="s">
        <v>1694</v>
      </c>
      <c r="B461" s="321"/>
      <c r="C461" s="322"/>
      <c r="D461" s="322" t="s">
        <v>1695</v>
      </c>
      <c r="E461" s="322"/>
    </row>
    <row r="462" spans="1:5" ht="25.5" customHeight="1">
      <c r="A462" s="323" t="s">
        <v>1696</v>
      </c>
      <c r="B462" s="323" t="s">
        <v>756</v>
      </c>
      <c r="C462" s="323" t="s">
        <v>1697</v>
      </c>
      <c r="D462" s="325" t="s">
        <v>1698</v>
      </c>
      <c r="E462" s="326" t="s">
        <v>880</v>
      </c>
    </row>
    <row r="463" spans="1:5" ht="25.5" customHeight="1">
      <c r="A463" s="323" t="s">
        <v>1699</v>
      </c>
      <c r="B463" s="323" t="s">
        <v>756</v>
      </c>
      <c r="C463" s="323" t="s">
        <v>1700</v>
      </c>
      <c r="D463" s="325" t="s">
        <v>1701</v>
      </c>
      <c r="E463" s="326" t="s">
        <v>880</v>
      </c>
    </row>
    <row r="464" spans="1:5" ht="15" customHeight="1">
      <c r="A464" s="323" t="s">
        <v>1702</v>
      </c>
      <c r="B464" s="323" t="s">
        <v>756</v>
      </c>
      <c r="C464" s="323" t="s">
        <v>1703</v>
      </c>
      <c r="D464" s="325" t="s">
        <v>1704</v>
      </c>
      <c r="E464" s="326" t="s">
        <v>880</v>
      </c>
    </row>
    <row r="465" spans="1:5" ht="38.25" customHeight="1">
      <c r="A465" s="323" t="s">
        <v>1705</v>
      </c>
      <c r="B465" s="323" t="s">
        <v>756</v>
      </c>
      <c r="C465" s="323" t="s">
        <v>1706</v>
      </c>
      <c r="D465" s="325" t="s">
        <v>1707</v>
      </c>
      <c r="E465" s="326" t="s">
        <v>880</v>
      </c>
    </row>
    <row r="466" spans="1:5" ht="25.5" customHeight="1">
      <c r="A466" s="323" t="s">
        <v>1708</v>
      </c>
      <c r="B466" s="324" t="s">
        <v>26</v>
      </c>
      <c r="C466" s="324" t="s">
        <v>1709</v>
      </c>
      <c r="D466" s="325" t="s">
        <v>1710</v>
      </c>
      <c r="E466" s="326" t="s">
        <v>880</v>
      </c>
    </row>
    <row r="467" spans="1:5" ht="15" customHeight="1">
      <c r="A467" s="323" t="s">
        <v>1711</v>
      </c>
      <c r="B467" s="323" t="s">
        <v>756</v>
      </c>
      <c r="C467" s="323" t="s">
        <v>1712</v>
      </c>
      <c r="D467" s="325" t="s">
        <v>1713</v>
      </c>
      <c r="E467" s="326" t="s">
        <v>880</v>
      </c>
    </row>
    <row r="468" spans="1:5" ht="25.5" customHeight="1">
      <c r="A468" s="323" t="s">
        <v>1714</v>
      </c>
      <c r="B468" s="324" t="s">
        <v>26</v>
      </c>
      <c r="C468" s="324" t="s">
        <v>1715</v>
      </c>
      <c r="D468" s="325" t="s">
        <v>1716</v>
      </c>
      <c r="E468" s="326" t="s">
        <v>880</v>
      </c>
    </row>
    <row r="469" spans="1:5" ht="25.5" customHeight="1">
      <c r="A469" s="323" t="s">
        <v>1717</v>
      </c>
      <c r="B469" s="324" t="s">
        <v>26</v>
      </c>
      <c r="C469" s="324" t="s">
        <v>1718</v>
      </c>
      <c r="D469" s="325" t="s">
        <v>1719</v>
      </c>
      <c r="E469" s="326" t="s">
        <v>880</v>
      </c>
    </row>
    <row r="470" spans="1:5" ht="15" customHeight="1">
      <c r="A470" s="323" t="s">
        <v>1720</v>
      </c>
      <c r="B470" s="323" t="s">
        <v>756</v>
      </c>
      <c r="C470" s="323" t="s">
        <v>1721</v>
      </c>
      <c r="D470" s="325" t="s">
        <v>1722</v>
      </c>
      <c r="E470" s="326" t="s">
        <v>928</v>
      </c>
    </row>
    <row r="471" spans="1:5" ht="15" customHeight="1">
      <c r="A471" s="323"/>
      <c r="B471" s="324"/>
      <c r="C471" s="324"/>
      <c r="D471" s="325"/>
      <c r="E471" s="326"/>
    </row>
    <row r="472" spans="1:5" ht="15" customHeight="1">
      <c r="A472" s="321" t="s">
        <v>1723</v>
      </c>
      <c r="B472" s="321"/>
      <c r="C472" s="322"/>
      <c r="D472" s="322" t="s">
        <v>1724</v>
      </c>
      <c r="E472" s="322"/>
    </row>
    <row r="473" spans="1:5" ht="25.5" customHeight="1">
      <c r="A473" s="323" t="s">
        <v>1725</v>
      </c>
      <c r="B473" s="324" t="s">
        <v>26</v>
      </c>
      <c r="C473" s="324" t="s">
        <v>1726</v>
      </c>
      <c r="D473" s="325" t="s">
        <v>1727</v>
      </c>
      <c r="E473" s="326" t="s">
        <v>880</v>
      </c>
    </row>
    <row r="474" spans="1:5" ht="25.5" customHeight="1">
      <c r="A474" s="323" t="s">
        <v>1728</v>
      </c>
      <c r="B474" s="324" t="s">
        <v>26</v>
      </c>
      <c r="C474" s="324" t="s">
        <v>1729</v>
      </c>
      <c r="D474" s="325" t="s">
        <v>1730</v>
      </c>
      <c r="E474" s="326" t="s">
        <v>880</v>
      </c>
    </row>
    <row r="475" spans="1:5" ht="15" customHeight="1">
      <c r="A475" s="323" t="s">
        <v>1731</v>
      </c>
      <c r="B475" s="323" t="s">
        <v>756</v>
      </c>
      <c r="C475" s="323" t="s">
        <v>1721</v>
      </c>
      <c r="D475" s="325" t="s">
        <v>1722</v>
      </c>
      <c r="E475" s="326" t="s">
        <v>928</v>
      </c>
    </row>
    <row r="476" spans="1:5" ht="15" customHeight="1">
      <c r="A476" s="323" t="s">
        <v>1732</v>
      </c>
      <c r="B476" s="324" t="s">
        <v>26</v>
      </c>
      <c r="C476" s="324" t="s">
        <v>1318</v>
      </c>
      <c r="D476" s="325" t="s">
        <v>1319</v>
      </c>
      <c r="E476" s="326" t="s">
        <v>880</v>
      </c>
    </row>
    <row r="477" spans="1:5" ht="25.5" customHeight="1">
      <c r="A477" s="323" t="s">
        <v>1733</v>
      </c>
      <c r="B477" s="324" t="s">
        <v>26</v>
      </c>
      <c r="C477" s="324" t="s">
        <v>1308</v>
      </c>
      <c r="D477" s="325" t="s">
        <v>1309</v>
      </c>
      <c r="E477" s="326" t="s">
        <v>880</v>
      </c>
    </row>
    <row r="478" spans="1:5" ht="25.5" customHeight="1">
      <c r="A478" s="323" t="s">
        <v>1734</v>
      </c>
      <c r="B478" s="324" t="s">
        <v>26</v>
      </c>
      <c r="C478" s="324" t="s">
        <v>1735</v>
      </c>
      <c r="D478" s="325" t="s">
        <v>1736</v>
      </c>
      <c r="E478" s="326" t="s">
        <v>931</v>
      </c>
    </row>
    <row r="479" spans="1:5" ht="15" customHeight="1">
      <c r="A479" s="323" t="s">
        <v>1737</v>
      </c>
      <c r="B479" s="324" t="s">
        <v>26</v>
      </c>
      <c r="C479" s="324" t="s">
        <v>1738</v>
      </c>
      <c r="D479" s="325" t="s">
        <v>1739</v>
      </c>
      <c r="E479" s="326" t="s">
        <v>880</v>
      </c>
    </row>
    <row r="480" spans="1:5" ht="15" customHeight="1">
      <c r="A480" s="323" t="s">
        <v>1740</v>
      </c>
      <c r="B480" s="324" t="s">
        <v>26</v>
      </c>
      <c r="C480" s="324" t="s">
        <v>1306</v>
      </c>
      <c r="D480" s="325" t="s">
        <v>1307</v>
      </c>
      <c r="E480" s="326" t="s">
        <v>931</v>
      </c>
    </row>
    <row r="481" spans="1:5" ht="15" customHeight="1">
      <c r="A481" s="323"/>
      <c r="B481" s="324"/>
      <c r="C481" s="324"/>
      <c r="D481" s="325"/>
      <c r="E481" s="326"/>
    </row>
    <row r="482" spans="1:5" ht="15" customHeight="1">
      <c r="A482" s="321" t="s">
        <v>1741</v>
      </c>
      <c r="B482" s="321"/>
      <c r="C482" s="322"/>
      <c r="D482" s="322" t="s">
        <v>1742</v>
      </c>
      <c r="E482" s="322"/>
    </row>
    <row r="483" spans="1:5" ht="15" customHeight="1">
      <c r="A483" s="323" t="s">
        <v>1743</v>
      </c>
      <c r="B483" s="324" t="s">
        <v>26</v>
      </c>
      <c r="C483" s="324" t="s">
        <v>1306</v>
      </c>
      <c r="D483" s="325" t="s">
        <v>1307</v>
      </c>
      <c r="E483" s="326" t="s">
        <v>931</v>
      </c>
    </row>
    <row r="484" spans="1:5" ht="38.25" customHeight="1">
      <c r="A484" s="323" t="s">
        <v>1744</v>
      </c>
      <c r="B484" s="324" t="s">
        <v>26</v>
      </c>
      <c r="C484" s="324" t="s">
        <v>1745</v>
      </c>
      <c r="D484" s="325" t="s">
        <v>1746</v>
      </c>
      <c r="E484" s="326" t="s">
        <v>880</v>
      </c>
    </row>
    <row r="485" spans="1:5" ht="15" customHeight="1">
      <c r="A485" s="323"/>
      <c r="B485" s="324"/>
      <c r="C485" s="324"/>
      <c r="D485" s="325"/>
      <c r="E485" s="326"/>
    </row>
    <row r="486" spans="1:5" ht="15" customHeight="1">
      <c r="A486" s="321" t="s">
        <v>1747</v>
      </c>
      <c r="B486" s="321"/>
      <c r="C486" s="322"/>
      <c r="D486" s="322" t="s">
        <v>451</v>
      </c>
      <c r="E486" s="322"/>
    </row>
    <row r="487" spans="1:5" ht="15" customHeight="1">
      <c r="A487" s="323"/>
      <c r="B487" s="324"/>
      <c r="C487" s="324"/>
      <c r="D487" s="337"/>
      <c r="E487" s="326"/>
    </row>
    <row r="488" spans="1:5" ht="25.5" customHeight="1">
      <c r="A488" s="323" t="s">
        <v>1748</v>
      </c>
      <c r="B488" s="324" t="s">
        <v>26</v>
      </c>
      <c r="C488" s="324" t="s">
        <v>1298</v>
      </c>
      <c r="D488" s="325" t="s">
        <v>1299</v>
      </c>
      <c r="E488" s="326" t="s">
        <v>880</v>
      </c>
    </row>
    <row r="489" spans="1:5" ht="25.5" customHeight="1">
      <c r="A489" s="323" t="s">
        <v>1749</v>
      </c>
      <c r="B489" s="323" t="s">
        <v>756</v>
      </c>
      <c r="C489" s="323" t="s">
        <v>1269</v>
      </c>
      <c r="D489" s="325" t="s">
        <v>1270</v>
      </c>
      <c r="E489" s="326" t="s">
        <v>880</v>
      </c>
    </row>
    <row r="490" spans="1:5" ht="25.5" customHeight="1">
      <c r="A490" s="323" t="s">
        <v>1750</v>
      </c>
      <c r="B490" s="324" t="s">
        <v>26</v>
      </c>
      <c r="C490" s="324" t="s">
        <v>1751</v>
      </c>
      <c r="D490" s="325" t="s">
        <v>1752</v>
      </c>
      <c r="E490" s="326" t="s">
        <v>880</v>
      </c>
    </row>
    <row r="491" spans="1:5" ht="15" customHeight="1">
      <c r="A491" s="323"/>
      <c r="B491" s="324"/>
      <c r="C491" s="324"/>
      <c r="D491" s="325"/>
      <c r="E491" s="326"/>
    </row>
    <row r="492" spans="1:5" ht="15.75" customHeight="1">
      <c r="A492" s="318" t="s">
        <v>1753</v>
      </c>
      <c r="B492" s="319"/>
      <c r="C492" s="319"/>
      <c r="D492" s="320" t="s">
        <v>471</v>
      </c>
      <c r="E492" s="319"/>
    </row>
    <row r="493" spans="1:5" ht="15" customHeight="1">
      <c r="A493" s="321" t="s">
        <v>1754</v>
      </c>
      <c r="B493" s="321"/>
      <c r="C493" s="322"/>
      <c r="D493" s="322" t="s">
        <v>473</v>
      </c>
      <c r="E493" s="322"/>
    </row>
    <row r="494" spans="1:5" ht="25.5" customHeight="1">
      <c r="A494" s="323" t="s">
        <v>1755</v>
      </c>
      <c r="B494" s="324" t="s">
        <v>26</v>
      </c>
      <c r="C494" s="324" t="s">
        <v>363</v>
      </c>
      <c r="D494" s="325" t="s">
        <v>1323</v>
      </c>
      <c r="E494" s="326" t="s">
        <v>931</v>
      </c>
    </row>
    <row r="495" spans="1:5" ht="25.5" customHeight="1">
      <c r="A495" s="323" t="s">
        <v>1756</v>
      </c>
      <c r="B495" s="324" t="s">
        <v>26</v>
      </c>
      <c r="C495" s="324" t="s">
        <v>1324</v>
      </c>
      <c r="D495" s="325" t="s">
        <v>1325</v>
      </c>
      <c r="E495" s="326" t="s">
        <v>931</v>
      </c>
    </row>
    <row r="496" spans="1:5" ht="25.5" customHeight="1">
      <c r="A496" s="323" t="s">
        <v>1757</v>
      </c>
      <c r="B496" s="324" t="s">
        <v>26</v>
      </c>
      <c r="C496" s="324" t="s">
        <v>1338</v>
      </c>
      <c r="D496" s="325" t="s">
        <v>1339</v>
      </c>
      <c r="E496" s="326" t="s">
        <v>880</v>
      </c>
    </row>
    <row r="497" spans="1:5" ht="25.5" customHeight="1">
      <c r="A497" s="323" t="s">
        <v>1758</v>
      </c>
      <c r="B497" s="324" t="s">
        <v>26</v>
      </c>
      <c r="C497" s="324" t="s">
        <v>1759</v>
      </c>
      <c r="D497" s="325" t="s">
        <v>1760</v>
      </c>
      <c r="E497" s="326" t="s">
        <v>880</v>
      </c>
    </row>
    <row r="498" spans="1:5" ht="15" customHeight="1">
      <c r="A498" s="323" t="s">
        <v>1761</v>
      </c>
      <c r="B498" s="324" t="s">
        <v>26</v>
      </c>
      <c r="C498" s="324" t="s">
        <v>1762</v>
      </c>
      <c r="D498" s="325" t="s">
        <v>1763</v>
      </c>
      <c r="E498" s="326" t="s">
        <v>1074</v>
      </c>
    </row>
    <row r="499" spans="1:5" ht="15" customHeight="1">
      <c r="A499" s="323"/>
      <c r="B499" s="324"/>
      <c r="C499" s="324"/>
      <c r="D499" s="325"/>
      <c r="E499" s="326"/>
    </row>
    <row r="500" spans="1:5" ht="15" customHeight="1">
      <c r="A500" s="321" t="s">
        <v>1764</v>
      </c>
      <c r="B500" s="321"/>
      <c r="C500" s="322"/>
      <c r="D500" s="322" t="s">
        <v>517</v>
      </c>
      <c r="E500" s="322"/>
    </row>
    <row r="501" spans="1:5" ht="38.25" customHeight="1">
      <c r="A501" s="323" t="s">
        <v>1765</v>
      </c>
      <c r="B501" s="324" t="s">
        <v>26</v>
      </c>
      <c r="C501" s="324" t="s">
        <v>1352</v>
      </c>
      <c r="D501" s="325" t="s">
        <v>1353</v>
      </c>
      <c r="E501" s="326" t="s">
        <v>931</v>
      </c>
    </row>
    <row r="502" spans="1:5" ht="38.25" customHeight="1">
      <c r="A502" s="323" t="s">
        <v>1766</v>
      </c>
      <c r="B502" s="324" t="s">
        <v>26</v>
      </c>
      <c r="C502" s="324" t="s">
        <v>1354</v>
      </c>
      <c r="D502" s="325" t="s">
        <v>1355</v>
      </c>
      <c r="E502" s="326" t="s">
        <v>931</v>
      </c>
    </row>
    <row r="503" spans="1:5" ht="38.25" customHeight="1">
      <c r="A503" s="323" t="s">
        <v>1767</v>
      </c>
      <c r="B503" s="324" t="s">
        <v>26</v>
      </c>
      <c r="C503" s="324" t="s">
        <v>526</v>
      </c>
      <c r="D503" s="325" t="s">
        <v>1368</v>
      </c>
      <c r="E503" s="326" t="s">
        <v>931</v>
      </c>
    </row>
    <row r="504" spans="1:5" ht="15" customHeight="1">
      <c r="A504" s="323" t="s">
        <v>1768</v>
      </c>
      <c r="B504" s="323" t="s">
        <v>756</v>
      </c>
      <c r="C504" s="323" t="s">
        <v>1721</v>
      </c>
      <c r="D504" s="325" t="s">
        <v>1722</v>
      </c>
      <c r="E504" s="326" t="s">
        <v>928</v>
      </c>
    </row>
    <row r="505" spans="1:5" ht="25.5" customHeight="1">
      <c r="A505" s="323" t="s">
        <v>1769</v>
      </c>
      <c r="B505" s="323" t="s">
        <v>756</v>
      </c>
      <c r="C505" s="323" t="s">
        <v>1770</v>
      </c>
      <c r="D505" s="325" t="s">
        <v>1771</v>
      </c>
      <c r="E505" s="326" t="s">
        <v>880</v>
      </c>
    </row>
    <row r="506" spans="1:5" ht="25.5" customHeight="1">
      <c r="A506" s="323" t="s">
        <v>1772</v>
      </c>
      <c r="B506" s="324" t="s">
        <v>26</v>
      </c>
      <c r="C506" s="324" t="s">
        <v>529</v>
      </c>
      <c r="D506" s="325" t="s">
        <v>1360</v>
      </c>
      <c r="E506" s="326" t="s">
        <v>880</v>
      </c>
    </row>
    <row r="507" spans="1:5" ht="25.5" customHeight="1">
      <c r="A507" s="323" t="s">
        <v>1773</v>
      </c>
      <c r="B507" s="324" t="s">
        <v>26</v>
      </c>
      <c r="C507" s="324" t="s">
        <v>1774</v>
      </c>
      <c r="D507" s="325" t="s">
        <v>1775</v>
      </c>
      <c r="E507" s="326" t="s">
        <v>880</v>
      </c>
    </row>
    <row r="508" spans="1:5" ht="15" customHeight="1">
      <c r="A508" s="323"/>
      <c r="B508" s="324"/>
      <c r="C508" s="324"/>
      <c r="D508" s="325"/>
      <c r="E508" s="326"/>
    </row>
    <row r="509" spans="1:5" ht="15" customHeight="1">
      <c r="A509" s="321" t="s">
        <v>1776</v>
      </c>
      <c r="B509" s="321"/>
      <c r="C509" s="322"/>
      <c r="D509" s="322" t="s">
        <v>541</v>
      </c>
      <c r="E509" s="322"/>
    </row>
    <row r="510" spans="1:5" ht="38.25" customHeight="1">
      <c r="A510" s="323" t="s">
        <v>1777</v>
      </c>
      <c r="B510" s="324" t="s">
        <v>26</v>
      </c>
      <c r="C510" s="324" t="s">
        <v>526</v>
      </c>
      <c r="D510" s="325" t="s">
        <v>1368</v>
      </c>
      <c r="E510" s="326" t="s">
        <v>931</v>
      </c>
    </row>
    <row r="511" spans="1:5" ht="25.5" customHeight="1">
      <c r="A511" s="323" t="s">
        <v>1778</v>
      </c>
      <c r="B511" s="324" t="s">
        <v>26</v>
      </c>
      <c r="C511" s="324" t="s">
        <v>1779</v>
      </c>
      <c r="D511" s="325" t="s">
        <v>1780</v>
      </c>
      <c r="E511" s="326" t="s">
        <v>931</v>
      </c>
    </row>
    <row r="512" spans="1:5" ht="25.5" customHeight="1">
      <c r="A512" s="323" t="s">
        <v>1781</v>
      </c>
      <c r="B512" s="324" t="s">
        <v>26</v>
      </c>
      <c r="C512" s="324" t="s">
        <v>1782</v>
      </c>
      <c r="D512" s="325" t="s">
        <v>1783</v>
      </c>
      <c r="E512" s="326" t="s">
        <v>931</v>
      </c>
    </row>
    <row r="513" spans="1:5" ht="25.5" customHeight="1">
      <c r="A513" s="323" t="s">
        <v>1784</v>
      </c>
      <c r="B513" s="324" t="s">
        <v>26</v>
      </c>
      <c r="C513" s="324" t="s">
        <v>1785</v>
      </c>
      <c r="D513" s="325" t="s">
        <v>1786</v>
      </c>
      <c r="E513" s="326" t="s">
        <v>931</v>
      </c>
    </row>
    <row r="514" spans="1:5" ht="25.5" customHeight="1">
      <c r="A514" s="323" t="s">
        <v>1787</v>
      </c>
      <c r="B514" s="324" t="s">
        <v>26</v>
      </c>
      <c r="C514" s="324" t="s">
        <v>1788</v>
      </c>
      <c r="D514" s="325" t="s">
        <v>1789</v>
      </c>
      <c r="E514" s="326" t="s">
        <v>931</v>
      </c>
    </row>
    <row r="515" spans="1:5" ht="25.5" customHeight="1">
      <c r="A515" s="323" t="s">
        <v>1790</v>
      </c>
      <c r="B515" s="324" t="s">
        <v>26</v>
      </c>
      <c r="C515" s="324" t="s">
        <v>1791</v>
      </c>
      <c r="D515" s="325" t="s">
        <v>1792</v>
      </c>
      <c r="E515" s="326" t="s">
        <v>880</v>
      </c>
    </row>
    <row r="516" spans="1:5" ht="15" customHeight="1">
      <c r="A516" s="323" t="s">
        <v>1793</v>
      </c>
      <c r="B516" s="324" t="s">
        <v>26</v>
      </c>
      <c r="C516" s="324" t="s">
        <v>1794</v>
      </c>
      <c r="D516" s="325" t="s">
        <v>1795</v>
      </c>
      <c r="E516" s="326" t="s">
        <v>880</v>
      </c>
    </row>
    <row r="517" spans="1:5" ht="15" customHeight="1">
      <c r="A517" s="323" t="s">
        <v>1796</v>
      </c>
      <c r="B517" s="323" t="s">
        <v>756</v>
      </c>
      <c r="C517" s="323" t="s">
        <v>1797</v>
      </c>
      <c r="D517" s="325" t="s">
        <v>1798</v>
      </c>
      <c r="E517" s="326" t="s">
        <v>931</v>
      </c>
    </row>
    <row r="518" spans="1:5" ht="15" customHeight="1">
      <c r="A518" s="323" t="s">
        <v>1799</v>
      </c>
      <c r="B518" s="323" t="s">
        <v>756</v>
      </c>
      <c r="C518" s="323" t="s">
        <v>1721</v>
      </c>
      <c r="D518" s="325" t="s">
        <v>1722</v>
      </c>
      <c r="E518" s="326" t="s">
        <v>928</v>
      </c>
    </row>
    <row r="519" spans="1:5" ht="15" customHeight="1">
      <c r="A519" s="323" t="s">
        <v>1800</v>
      </c>
      <c r="B519" s="324" t="s">
        <v>26</v>
      </c>
      <c r="C519" s="324" t="s">
        <v>1801</v>
      </c>
      <c r="D519" s="325" t="s">
        <v>1802</v>
      </c>
      <c r="E519" s="326" t="s">
        <v>880</v>
      </c>
    </row>
    <row r="520" spans="1:5" ht="25.5" customHeight="1">
      <c r="A520" s="323" t="s">
        <v>1803</v>
      </c>
      <c r="B520" s="323" t="s">
        <v>756</v>
      </c>
      <c r="C520" s="323" t="s">
        <v>1804</v>
      </c>
      <c r="D520" s="325" t="s">
        <v>1805</v>
      </c>
      <c r="E520" s="326" t="s">
        <v>931</v>
      </c>
    </row>
    <row r="521" spans="1:5" ht="25.5" customHeight="1">
      <c r="A521" s="323" t="s">
        <v>1806</v>
      </c>
      <c r="B521" s="324" t="s">
        <v>26</v>
      </c>
      <c r="C521" s="324" t="s">
        <v>902</v>
      </c>
      <c r="D521" s="325" t="s">
        <v>903</v>
      </c>
      <c r="E521" s="326" t="s">
        <v>899</v>
      </c>
    </row>
    <row r="522" spans="1:5" ht="15" customHeight="1">
      <c r="A522" s="323" t="s">
        <v>1807</v>
      </c>
      <c r="B522" s="323" t="s">
        <v>756</v>
      </c>
      <c r="C522" s="323" t="s">
        <v>1808</v>
      </c>
      <c r="D522" s="325" t="s">
        <v>1809</v>
      </c>
      <c r="E522" s="326" t="s">
        <v>880</v>
      </c>
    </row>
    <row r="523" spans="1:5" ht="15" customHeight="1">
      <c r="A523" s="323"/>
      <c r="B523" s="324"/>
      <c r="C523" s="324"/>
      <c r="D523" s="325"/>
      <c r="E523" s="326"/>
    </row>
    <row r="524" spans="1:5" ht="15" customHeight="1">
      <c r="A524" s="321" t="s">
        <v>1810</v>
      </c>
      <c r="B524" s="321"/>
      <c r="C524" s="322"/>
      <c r="D524" s="322" t="s">
        <v>549</v>
      </c>
      <c r="E524" s="322"/>
    </row>
    <row r="525" spans="1:5" ht="25.5" customHeight="1">
      <c r="A525" s="323" t="s">
        <v>1811</v>
      </c>
      <c r="B525" s="324" t="s">
        <v>26</v>
      </c>
      <c r="C525" s="324" t="s">
        <v>1374</v>
      </c>
      <c r="D525" s="325" t="s">
        <v>1375</v>
      </c>
      <c r="E525" s="326" t="s">
        <v>931</v>
      </c>
    </row>
    <row r="526" spans="1:5" ht="15" customHeight="1">
      <c r="A526" s="323"/>
      <c r="B526" s="324"/>
      <c r="C526" s="324"/>
      <c r="D526" s="325"/>
      <c r="E526" s="326"/>
    </row>
    <row r="527" spans="1:5" ht="18.75" customHeight="1">
      <c r="A527" s="327" t="s">
        <v>1812</v>
      </c>
      <c r="B527" s="328"/>
      <c r="C527" s="328"/>
      <c r="D527" s="329" t="s">
        <v>1527</v>
      </c>
      <c r="E527" s="328"/>
    </row>
    <row r="528" spans="1:5" ht="15" customHeight="1">
      <c r="A528" s="333"/>
      <c r="B528" s="334"/>
      <c r="C528" s="334"/>
      <c r="D528" s="335"/>
      <c r="E528" s="336"/>
    </row>
    <row r="529" spans="1:5" ht="18.75" customHeight="1">
      <c r="A529" s="315" t="s">
        <v>1813</v>
      </c>
      <c r="B529" s="316"/>
      <c r="C529" s="316"/>
      <c r="D529" s="317" t="s">
        <v>1814</v>
      </c>
      <c r="E529" s="316"/>
    </row>
    <row r="530" spans="1:5" ht="18.75" customHeight="1">
      <c r="A530" s="315" t="s">
        <v>1815</v>
      </c>
      <c r="B530" s="316"/>
      <c r="C530" s="316"/>
      <c r="D530" s="317" t="s">
        <v>20</v>
      </c>
      <c r="E530" s="316"/>
    </row>
    <row r="531" spans="1:5" ht="18.75" customHeight="1">
      <c r="A531" s="327" t="s">
        <v>1816</v>
      </c>
      <c r="B531" s="328"/>
      <c r="C531" s="328"/>
      <c r="D531" s="329" t="s">
        <v>64</v>
      </c>
      <c r="E531" s="328"/>
    </row>
    <row r="532" spans="1:5" ht="18.75" customHeight="1">
      <c r="A532" s="327" t="s">
        <v>1817</v>
      </c>
      <c r="B532" s="328"/>
      <c r="C532" s="328"/>
      <c r="D532" s="329" t="s">
        <v>76</v>
      </c>
      <c r="E532" s="328"/>
    </row>
    <row r="533" spans="1:5" ht="25.5" customHeight="1">
      <c r="A533" s="323" t="s">
        <v>1818</v>
      </c>
      <c r="B533" s="324" t="s">
        <v>26</v>
      </c>
      <c r="C533" s="324" t="s">
        <v>80</v>
      </c>
      <c r="D533" s="325" t="s">
        <v>900</v>
      </c>
      <c r="E533" s="326" t="s">
        <v>895</v>
      </c>
    </row>
    <row r="534" spans="1:5" ht="15" customHeight="1">
      <c r="A534" s="323" t="s">
        <v>1819</v>
      </c>
      <c r="B534" s="324" t="s">
        <v>26</v>
      </c>
      <c r="C534" s="324" t="s">
        <v>119</v>
      </c>
      <c r="D534" s="325" t="s">
        <v>901</v>
      </c>
      <c r="E534" s="326" t="s">
        <v>895</v>
      </c>
    </row>
    <row r="535" spans="1:5" ht="25.5" customHeight="1">
      <c r="A535" s="323" t="s">
        <v>1820</v>
      </c>
      <c r="B535" s="324" t="s">
        <v>26</v>
      </c>
      <c r="C535" s="324" t="s">
        <v>902</v>
      </c>
      <c r="D535" s="325" t="s">
        <v>903</v>
      </c>
      <c r="E535" s="326" t="s">
        <v>899</v>
      </c>
    </row>
    <row r="536" spans="1:5" ht="25.5" customHeight="1">
      <c r="A536" s="323" t="s">
        <v>1821</v>
      </c>
      <c r="B536" s="324" t="s">
        <v>26</v>
      </c>
      <c r="C536" s="324" t="s">
        <v>1673</v>
      </c>
      <c r="D536" s="325" t="s">
        <v>1674</v>
      </c>
      <c r="E536" s="326" t="s">
        <v>895</v>
      </c>
    </row>
    <row r="537" spans="1:5" ht="25.5" customHeight="1">
      <c r="A537" s="323" t="s">
        <v>1822</v>
      </c>
      <c r="B537" s="324" t="s">
        <v>26</v>
      </c>
      <c r="C537" s="324" t="s">
        <v>906</v>
      </c>
      <c r="D537" s="325" t="s">
        <v>907</v>
      </c>
      <c r="E537" s="326" t="s">
        <v>895</v>
      </c>
    </row>
    <row r="538" spans="1:5" ht="15" customHeight="1">
      <c r="A538" s="323"/>
      <c r="B538" s="324"/>
      <c r="C538" s="324"/>
      <c r="D538" s="325"/>
      <c r="E538" s="326"/>
    </row>
    <row r="539" spans="1:5" ht="18.75" customHeight="1">
      <c r="A539" s="327" t="s">
        <v>1823</v>
      </c>
      <c r="B539" s="328"/>
      <c r="C539" s="328"/>
      <c r="D539" s="329" t="s">
        <v>150</v>
      </c>
      <c r="E539" s="328"/>
    </row>
    <row r="540" spans="1:5" ht="25.5" customHeight="1">
      <c r="A540" s="323" t="s">
        <v>1824</v>
      </c>
      <c r="B540" s="324" t="s">
        <v>26</v>
      </c>
      <c r="C540" s="324" t="s">
        <v>395</v>
      </c>
      <c r="D540" s="325" t="s">
        <v>932</v>
      </c>
      <c r="E540" s="326" t="s">
        <v>899</v>
      </c>
    </row>
    <row r="541" spans="1:5" ht="15" customHeight="1">
      <c r="A541" s="323" t="s">
        <v>1825</v>
      </c>
      <c r="B541" s="324" t="s">
        <v>26</v>
      </c>
      <c r="C541" s="324" t="s">
        <v>908</v>
      </c>
      <c r="D541" s="325" t="s">
        <v>909</v>
      </c>
      <c r="E541" s="326" t="s">
        <v>910</v>
      </c>
    </row>
    <row r="542" spans="1:5" ht="15" customHeight="1">
      <c r="A542" s="323" t="s">
        <v>1826</v>
      </c>
      <c r="B542" s="324" t="s">
        <v>26</v>
      </c>
      <c r="C542" s="324" t="s">
        <v>341</v>
      </c>
      <c r="D542" s="325" t="s">
        <v>912</v>
      </c>
      <c r="E542" s="326" t="s">
        <v>910</v>
      </c>
    </row>
    <row r="543" spans="1:5" ht="15" customHeight="1">
      <c r="A543" s="323" t="s">
        <v>1827</v>
      </c>
      <c r="B543" s="324" t="s">
        <v>26</v>
      </c>
      <c r="C543" s="324" t="s">
        <v>893</v>
      </c>
      <c r="D543" s="325" t="s">
        <v>894</v>
      </c>
      <c r="E543" s="326" t="s">
        <v>895</v>
      </c>
    </row>
    <row r="544" spans="1:5" ht="25.5" customHeight="1">
      <c r="A544" s="323" t="s">
        <v>1828</v>
      </c>
      <c r="B544" s="324" t="s">
        <v>26</v>
      </c>
      <c r="C544" s="324" t="s">
        <v>896</v>
      </c>
      <c r="D544" s="325" t="s">
        <v>897</v>
      </c>
      <c r="E544" s="326" t="s">
        <v>895</v>
      </c>
    </row>
    <row r="545" spans="1:5" ht="25.5" customHeight="1">
      <c r="A545" s="323" t="s">
        <v>1829</v>
      </c>
      <c r="B545" s="324" t="s">
        <v>26</v>
      </c>
      <c r="C545" s="324" t="s">
        <v>934</v>
      </c>
      <c r="D545" s="325" t="s">
        <v>935</v>
      </c>
      <c r="E545" s="326" t="s">
        <v>936</v>
      </c>
    </row>
    <row r="546" spans="1:5" ht="15" customHeight="1">
      <c r="A546" s="323"/>
      <c r="B546" s="324"/>
      <c r="C546" s="324"/>
      <c r="D546" s="325"/>
      <c r="E546" s="326"/>
    </row>
    <row r="547" spans="1:5" ht="18.75" customHeight="1">
      <c r="A547" s="327" t="s">
        <v>1830</v>
      </c>
      <c r="B547" s="328"/>
      <c r="C547" s="328"/>
      <c r="D547" s="329" t="s">
        <v>168</v>
      </c>
      <c r="E547" s="328"/>
    </row>
    <row r="548" spans="1:5" ht="15.75" customHeight="1">
      <c r="A548" s="318" t="s">
        <v>1831</v>
      </c>
      <c r="B548" s="319"/>
      <c r="C548" s="319"/>
      <c r="D548" s="320" t="s">
        <v>170</v>
      </c>
      <c r="E548" s="319"/>
    </row>
    <row r="549" spans="1:5" ht="25.5" customHeight="1">
      <c r="A549" s="323" t="s">
        <v>1832</v>
      </c>
      <c r="B549" s="324" t="s">
        <v>26</v>
      </c>
      <c r="C549" s="324" t="s">
        <v>943</v>
      </c>
      <c r="D549" s="325" t="s">
        <v>944</v>
      </c>
      <c r="E549" s="326" t="s">
        <v>899</v>
      </c>
    </row>
    <row r="550" spans="1:5" ht="25.5" customHeight="1">
      <c r="A550" s="323" t="s">
        <v>1833</v>
      </c>
      <c r="B550" s="324" t="s">
        <v>26</v>
      </c>
      <c r="C550" s="324" t="s">
        <v>1834</v>
      </c>
      <c r="D550" s="325" t="s">
        <v>1835</v>
      </c>
      <c r="E550" s="326" t="s">
        <v>899</v>
      </c>
    </row>
    <row r="551" spans="1:5" ht="15" customHeight="1">
      <c r="A551" s="323"/>
      <c r="B551" s="324"/>
      <c r="C551" s="324"/>
      <c r="D551" s="325"/>
      <c r="E551" s="326"/>
    </row>
    <row r="552" spans="1:5" ht="15.75" customHeight="1">
      <c r="A552" s="318" t="s">
        <v>1836</v>
      </c>
      <c r="B552" s="319"/>
      <c r="C552" s="319"/>
      <c r="D552" s="331" t="s">
        <v>182</v>
      </c>
      <c r="E552" s="319"/>
    </row>
    <row r="553" spans="1:5" ht="25.5" customHeight="1">
      <c r="A553" s="323" t="s">
        <v>1837</v>
      </c>
      <c r="B553" s="324" t="s">
        <v>26</v>
      </c>
      <c r="C553" s="324" t="s">
        <v>953</v>
      </c>
      <c r="D553" s="325" t="s">
        <v>954</v>
      </c>
      <c r="E553" s="326" t="s">
        <v>899</v>
      </c>
    </row>
    <row r="554" spans="1:5" ht="15" customHeight="1">
      <c r="A554" s="323"/>
      <c r="B554" s="324"/>
      <c r="C554" s="324"/>
      <c r="D554" s="325"/>
      <c r="E554" s="326"/>
    </row>
    <row r="555" spans="1:5" ht="15.75" customHeight="1">
      <c r="A555" s="318" t="s">
        <v>1838</v>
      </c>
      <c r="B555" s="319"/>
      <c r="C555" s="319"/>
      <c r="D555" s="331" t="s">
        <v>205</v>
      </c>
      <c r="E555" s="319"/>
    </row>
    <row r="556" spans="1:5" ht="38.25" customHeight="1">
      <c r="A556" s="323" t="s">
        <v>1839</v>
      </c>
      <c r="B556" s="324" t="s">
        <v>756</v>
      </c>
      <c r="C556" s="324" t="s">
        <v>957</v>
      </c>
      <c r="D556" s="325" t="s">
        <v>958</v>
      </c>
      <c r="E556" s="326" t="s">
        <v>899</v>
      </c>
    </row>
    <row r="557" spans="1:5" ht="25.5" customHeight="1">
      <c r="A557" s="323" t="s">
        <v>1840</v>
      </c>
      <c r="B557" s="324" t="s">
        <v>756</v>
      </c>
      <c r="C557" s="324" t="s">
        <v>959</v>
      </c>
      <c r="D557" s="325" t="s">
        <v>960</v>
      </c>
      <c r="E557" s="326" t="s">
        <v>899</v>
      </c>
    </row>
    <row r="558" spans="1:5" ht="25.5" customHeight="1">
      <c r="A558" s="323" t="s">
        <v>1841</v>
      </c>
      <c r="B558" s="324" t="s">
        <v>756</v>
      </c>
      <c r="C558" s="324" t="s">
        <v>968</v>
      </c>
      <c r="D558" s="325" t="s">
        <v>969</v>
      </c>
      <c r="E558" s="326" t="s">
        <v>928</v>
      </c>
    </row>
    <row r="559" spans="1:5" ht="15" customHeight="1">
      <c r="A559" s="323"/>
      <c r="B559" s="324"/>
      <c r="C559" s="324"/>
      <c r="D559" s="325"/>
      <c r="E559" s="326"/>
    </row>
    <row r="560" spans="1:5" ht="15.75" customHeight="1">
      <c r="A560" s="318" t="s">
        <v>1842</v>
      </c>
      <c r="B560" s="319"/>
      <c r="C560" s="319"/>
      <c r="D560" s="320" t="s">
        <v>213</v>
      </c>
      <c r="E560" s="319"/>
    </row>
    <row r="561" spans="1:5" ht="51" customHeight="1">
      <c r="A561" s="323" t="s">
        <v>1843</v>
      </c>
      <c r="B561" s="324" t="s">
        <v>756</v>
      </c>
      <c r="C561" s="324" t="s">
        <v>971</v>
      </c>
      <c r="D561" s="325" t="s">
        <v>972</v>
      </c>
      <c r="E561" s="326" t="s">
        <v>928</v>
      </c>
    </row>
    <row r="562" spans="1:5" ht="15" customHeight="1">
      <c r="A562" s="323" t="s">
        <v>1844</v>
      </c>
      <c r="B562" s="324" t="s">
        <v>26</v>
      </c>
      <c r="C562" s="324" t="s">
        <v>973</v>
      </c>
      <c r="D562" s="325" t="s">
        <v>974</v>
      </c>
      <c r="E562" s="326" t="s">
        <v>899</v>
      </c>
    </row>
    <row r="563" spans="1:5" ht="15" customHeight="1">
      <c r="A563" s="323" t="s">
        <v>1845</v>
      </c>
      <c r="B563" s="324" t="s">
        <v>26</v>
      </c>
      <c r="C563" s="324" t="s">
        <v>1846</v>
      </c>
      <c r="D563" s="325" t="s">
        <v>1847</v>
      </c>
      <c r="E563" s="326" t="s">
        <v>899</v>
      </c>
    </row>
    <row r="564" spans="1:5" ht="25.5" customHeight="1">
      <c r="A564" s="323" t="s">
        <v>1848</v>
      </c>
      <c r="B564" s="324" t="s">
        <v>26</v>
      </c>
      <c r="C564" s="324" t="s">
        <v>980</v>
      </c>
      <c r="D564" s="325" t="s">
        <v>981</v>
      </c>
      <c r="E564" s="326" t="s">
        <v>899</v>
      </c>
    </row>
    <row r="565" spans="1:5" ht="15" customHeight="1">
      <c r="A565" s="323"/>
      <c r="B565" s="324"/>
      <c r="C565" s="324"/>
      <c r="D565" s="325"/>
      <c r="E565" s="326"/>
    </row>
    <row r="566" spans="1:5" ht="15.75" customHeight="1">
      <c r="A566" s="318" t="s">
        <v>1849</v>
      </c>
      <c r="B566" s="319"/>
      <c r="C566" s="319"/>
      <c r="D566" s="320" t="s">
        <v>1002</v>
      </c>
      <c r="E566" s="319"/>
    </row>
    <row r="567" spans="1:5" ht="15" customHeight="1">
      <c r="A567" s="323" t="s">
        <v>1850</v>
      </c>
      <c r="B567" s="324" t="s">
        <v>26</v>
      </c>
      <c r="C567" s="324" t="s">
        <v>1005</v>
      </c>
      <c r="D567" s="325" t="s">
        <v>1006</v>
      </c>
      <c r="E567" s="326" t="s">
        <v>899</v>
      </c>
    </row>
    <row r="568" spans="1:5" ht="25.5" customHeight="1">
      <c r="A568" s="323" t="s">
        <v>1851</v>
      </c>
      <c r="B568" s="324" t="s">
        <v>26</v>
      </c>
      <c r="C568" s="324" t="s">
        <v>1852</v>
      </c>
      <c r="D568" s="325" t="s">
        <v>1853</v>
      </c>
      <c r="E568" s="326" t="s">
        <v>899</v>
      </c>
    </row>
    <row r="569" spans="1:5" ht="15" customHeight="1">
      <c r="A569" s="323"/>
      <c r="B569" s="324"/>
      <c r="C569" s="324"/>
      <c r="D569" s="325"/>
      <c r="E569" s="326"/>
    </row>
    <row r="570" spans="1:5" ht="15.75" customHeight="1">
      <c r="A570" s="318" t="s">
        <v>1854</v>
      </c>
      <c r="B570" s="319"/>
      <c r="C570" s="319"/>
      <c r="D570" s="320" t="s">
        <v>237</v>
      </c>
      <c r="E570" s="319"/>
    </row>
    <row r="571" spans="1:5" ht="25.5" customHeight="1">
      <c r="A571" s="323" t="s">
        <v>1855</v>
      </c>
      <c r="B571" s="324" t="s">
        <v>26</v>
      </c>
      <c r="C571" s="324" t="s">
        <v>1856</v>
      </c>
      <c r="D571" s="325" t="s">
        <v>1857</v>
      </c>
      <c r="E571" s="326" t="s">
        <v>899</v>
      </c>
    </row>
    <row r="572" spans="1:5" ht="15" customHeight="1">
      <c r="A572" s="323" t="s">
        <v>1858</v>
      </c>
      <c r="B572" s="324" t="s">
        <v>26</v>
      </c>
      <c r="C572" s="324" t="s">
        <v>1007</v>
      </c>
      <c r="D572" s="325" t="s">
        <v>1008</v>
      </c>
      <c r="E572" s="326" t="s">
        <v>895</v>
      </c>
    </row>
    <row r="573" spans="1:5" ht="15" customHeight="1">
      <c r="A573" s="323"/>
      <c r="B573" s="324"/>
      <c r="C573" s="324"/>
      <c r="D573" s="325"/>
      <c r="E573" s="326"/>
    </row>
    <row r="574" spans="1:5" ht="15.75" customHeight="1">
      <c r="A574" s="318" t="s">
        <v>1859</v>
      </c>
      <c r="B574" s="319"/>
      <c r="C574" s="319"/>
      <c r="D574" s="320" t="s">
        <v>246</v>
      </c>
      <c r="E574" s="319"/>
    </row>
    <row r="575" spans="1:5" ht="15" customHeight="1">
      <c r="A575" s="321" t="s">
        <v>1860</v>
      </c>
      <c r="B575" s="321"/>
      <c r="C575" s="322"/>
      <c r="D575" s="322" t="s">
        <v>259</v>
      </c>
      <c r="E575" s="322"/>
    </row>
    <row r="576" spans="1:5" ht="25.5" customHeight="1">
      <c r="A576" s="323" t="s">
        <v>1861</v>
      </c>
      <c r="B576" s="324" t="s">
        <v>26</v>
      </c>
      <c r="C576" s="324" t="s">
        <v>1661</v>
      </c>
      <c r="D576" s="325" t="s">
        <v>1662</v>
      </c>
      <c r="E576" s="326" t="s">
        <v>899</v>
      </c>
    </row>
    <row r="577" spans="1:5" ht="15" customHeight="1">
      <c r="A577" s="323" t="s">
        <v>1862</v>
      </c>
      <c r="B577" s="324" t="s">
        <v>26</v>
      </c>
      <c r="C577" s="324" t="s">
        <v>1863</v>
      </c>
      <c r="D577" s="325" t="s">
        <v>1864</v>
      </c>
      <c r="E577" s="326" t="s">
        <v>899</v>
      </c>
    </row>
    <row r="578" spans="1:5" ht="25.5" customHeight="1">
      <c r="A578" s="323" t="s">
        <v>1865</v>
      </c>
      <c r="B578" s="324" t="s">
        <v>26</v>
      </c>
      <c r="C578" s="324" t="s">
        <v>1866</v>
      </c>
      <c r="D578" s="325" t="s">
        <v>1867</v>
      </c>
      <c r="E578" s="326" t="s">
        <v>899</v>
      </c>
    </row>
    <row r="579" spans="1:5" ht="15" customHeight="1">
      <c r="A579" s="323" t="s">
        <v>1868</v>
      </c>
      <c r="B579" s="324" t="s">
        <v>26</v>
      </c>
      <c r="C579" s="324" t="s">
        <v>1869</v>
      </c>
      <c r="D579" s="325" t="s">
        <v>1870</v>
      </c>
      <c r="E579" s="326" t="s">
        <v>931</v>
      </c>
    </row>
    <row r="580" spans="1:5" ht="15" customHeight="1">
      <c r="A580" s="323"/>
      <c r="B580" s="324"/>
      <c r="C580" s="324"/>
      <c r="D580" s="325"/>
      <c r="E580" s="326"/>
    </row>
    <row r="581" spans="1:5" ht="15.75" customHeight="1">
      <c r="A581" s="318" t="s">
        <v>1871</v>
      </c>
      <c r="B581" s="319"/>
      <c r="C581" s="319"/>
      <c r="D581" s="320" t="s">
        <v>288</v>
      </c>
      <c r="E581" s="319"/>
    </row>
    <row r="582" spans="1:5" ht="25.5" customHeight="1">
      <c r="A582" s="323" t="s">
        <v>1872</v>
      </c>
      <c r="B582" s="324" t="s">
        <v>26</v>
      </c>
      <c r="C582" s="324" t="s">
        <v>1873</v>
      </c>
      <c r="D582" s="325" t="s">
        <v>1874</v>
      </c>
      <c r="E582" s="326" t="s">
        <v>880</v>
      </c>
    </row>
    <row r="583" spans="1:5" ht="15" customHeight="1">
      <c r="A583" s="323" t="s">
        <v>1875</v>
      </c>
      <c r="B583" s="324" t="s">
        <v>26</v>
      </c>
      <c r="C583" s="324" t="s">
        <v>1085</v>
      </c>
      <c r="D583" s="325" t="s">
        <v>1086</v>
      </c>
      <c r="E583" s="326" t="s">
        <v>880</v>
      </c>
    </row>
    <row r="584" spans="1:5" ht="15" customHeight="1">
      <c r="A584" s="323"/>
      <c r="B584" s="324"/>
      <c r="C584" s="324"/>
      <c r="D584" s="325"/>
      <c r="E584" s="326"/>
    </row>
    <row r="585" spans="1:5" ht="15.75" customHeight="1">
      <c r="A585" s="318" t="s">
        <v>1876</v>
      </c>
      <c r="B585" s="319"/>
      <c r="C585" s="319"/>
      <c r="D585" s="320" t="s">
        <v>296</v>
      </c>
      <c r="E585" s="319"/>
    </row>
    <row r="586" spans="1:5" ht="25.5" customHeight="1">
      <c r="A586" s="323" t="s">
        <v>1877</v>
      </c>
      <c r="B586" s="324" t="s">
        <v>26</v>
      </c>
      <c r="C586" s="324" t="s">
        <v>360</v>
      </c>
      <c r="D586" s="325" t="s">
        <v>1878</v>
      </c>
      <c r="E586" s="326" t="s">
        <v>880</v>
      </c>
    </row>
    <row r="587" spans="1:5" ht="25.5" customHeight="1">
      <c r="A587" s="323" t="s">
        <v>1879</v>
      </c>
      <c r="B587" s="324" t="s">
        <v>26</v>
      </c>
      <c r="C587" s="324" t="s">
        <v>507</v>
      </c>
      <c r="D587" s="325" t="s">
        <v>1880</v>
      </c>
      <c r="E587" s="326" t="s">
        <v>880</v>
      </c>
    </row>
    <row r="588" spans="1:5" ht="25.5" customHeight="1">
      <c r="A588" s="323" t="s">
        <v>1881</v>
      </c>
      <c r="B588" s="324" t="s">
        <v>26</v>
      </c>
      <c r="C588" s="324" t="s">
        <v>1130</v>
      </c>
      <c r="D588" s="325" t="s">
        <v>1131</v>
      </c>
      <c r="E588" s="326" t="s">
        <v>880</v>
      </c>
    </row>
    <row r="589" spans="1:5" ht="15" customHeight="1">
      <c r="A589" s="323" t="s">
        <v>1882</v>
      </c>
      <c r="B589" s="324" t="s">
        <v>26</v>
      </c>
      <c r="C589" s="324" t="s">
        <v>1135</v>
      </c>
      <c r="D589" s="325" t="s">
        <v>1136</v>
      </c>
      <c r="E589" s="326" t="s">
        <v>880</v>
      </c>
    </row>
    <row r="590" spans="1:5" ht="15" customHeight="1">
      <c r="A590" s="323"/>
      <c r="B590" s="324"/>
      <c r="C590" s="324"/>
      <c r="D590" s="325"/>
      <c r="E590" s="326"/>
    </row>
    <row r="591" spans="1:5" ht="18.75" customHeight="1">
      <c r="A591" s="327" t="s">
        <v>1883</v>
      </c>
      <c r="B591" s="328"/>
      <c r="C591" s="328"/>
      <c r="D591" s="329" t="s">
        <v>388</v>
      </c>
      <c r="E591" s="328"/>
    </row>
    <row r="592" spans="1:5" ht="15.75" customHeight="1">
      <c r="A592" s="318" t="s">
        <v>1884</v>
      </c>
      <c r="B592" s="319"/>
      <c r="C592" s="319"/>
      <c r="D592" s="320" t="s">
        <v>390</v>
      </c>
      <c r="E592" s="319"/>
    </row>
    <row r="593" spans="1:5" ht="15" customHeight="1">
      <c r="A593" s="321" t="s">
        <v>1885</v>
      </c>
      <c r="B593" s="321"/>
      <c r="C593" s="322"/>
      <c r="D593" s="322" t="s">
        <v>392</v>
      </c>
      <c r="E593" s="322"/>
    </row>
    <row r="594" spans="1:5" ht="25.5" customHeight="1">
      <c r="A594" s="323" t="s">
        <v>1886</v>
      </c>
      <c r="B594" s="324" t="s">
        <v>26</v>
      </c>
      <c r="C594" s="324" t="s">
        <v>1176</v>
      </c>
      <c r="D594" s="325" t="s">
        <v>1177</v>
      </c>
      <c r="E594" s="326" t="s">
        <v>931</v>
      </c>
    </row>
    <row r="595" spans="1:5" ht="25.5" customHeight="1">
      <c r="A595" s="323" t="s">
        <v>1887</v>
      </c>
      <c r="B595" s="324" t="s">
        <v>26</v>
      </c>
      <c r="C595" s="324" t="s">
        <v>1159</v>
      </c>
      <c r="D595" s="325" t="s">
        <v>1160</v>
      </c>
      <c r="E595" s="326" t="s">
        <v>931</v>
      </c>
    </row>
    <row r="596" spans="1:5" ht="15" customHeight="1">
      <c r="A596" s="323"/>
      <c r="B596" s="324"/>
      <c r="C596" s="324"/>
      <c r="D596" s="325"/>
      <c r="E596" s="326"/>
    </row>
    <row r="597" spans="1:5" ht="15" customHeight="1">
      <c r="A597" s="321" t="s">
        <v>1888</v>
      </c>
      <c r="B597" s="321"/>
      <c r="C597" s="322"/>
      <c r="D597" s="322" t="s">
        <v>1695</v>
      </c>
      <c r="E597" s="322"/>
    </row>
    <row r="598" spans="1:5" ht="25.5" customHeight="1">
      <c r="A598" s="323" t="s">
        <v>1889</v>
      </c>
      <c r="B598" s="324" t="s">
        <v>756</v>
      </c>
      <c r="C598" s="324" t="s">
        <v>1890</v>
      </c>
      <c r="D598" s="325" t="s">
        <v>1891</v>
      </c>
      <c r="E598" s="326" t="s">
        <v>880</v>
      </c>
    </row>
    <row r="599" spans="1:5" ht="25.5" customHeight="1">
      <c r="A599" s="323" t="s">
        <v>1892</v>
      </c>
      <c r="B599" s="324" t="s">
        <v>26</v>
      </c>
      <c r="C599" s="324" t="s">
        <v>1715</v>
      </c>
      <c r="D599" s="325" t="s">
        <v>1716</v>
      </c>
      <c r="E599" s="326" t="s">
        <v>880</v>
      </c>
    </row>
    <row r="600" spans="1:5" ht="15" customHeight="1">
      <c r="A600" s="323" t="s">
        <v>1893</v>
      </c>
      <c r="B600" s="324" t="s">
        <v>26</v>
      </c>
      <c r="C600" s="324" t="s">
        <v>1240</v>
      </c>
      <c r="D600" s="325" t="s">
        <v>1241</v>
      </c>
      <c r="E600" s="326" t="s">
        <v>1074</v>
      </c>
    </row>
    <row r="601" spans="1:5" ht="15" customHeight="1">
      <c r="A601" s="323" t="s">
        <v>1894</v>
      </c>
      <c r="B601" s="324" t="s">
        <v>756</v>
      </c>
      <c r="C601" s="324" t="s">
        <v>1260</v>
      </c>
      <c r="D601" s="325" t="s">
        <v>1261</v>
      </c>
      <c r="E601" s="326" t="s">
        <v>931</v>
      </c>
    </row>
    <row r="602" spans="1:5" ht="15" customHeight="1">
      <c r="A602" s="323" t="s">
        <v>1895</v>
      </c>
      <c r="B602" s="324" t="s">
        <v>26</v>
      </c>
      <c r="C602" s="324" t="s">
        <v>375</v>
      </c>
      <c r="D602" s="325" t="s">
        <v>1255</v>
      </c>
      <c r="E602" s="326" t="s">
        <v>880</v>
      </c>
    </row>
    <row r="603" spans="1:5" ht="15" customHeight="1">
      <c r="A603" s="323"/>
      <c r="B603" s="324"/>
      <c r="C603" s="324"/>
      <c r="D603" s="325"/>
      <c r="E603" s="326"/>
    </row>
    <row r="604" spans="1:5" ht="15.75" customHeight="1">
      <c r="A604" s="318" t="s">
        <v>1896</v>
      </c>
      <c r="B604" s="319"/>
      <c r="C604" s="319"/>
      <c r="D604" s="320" t="s">
        <v>471</v>
      </c>
      <c r="E604" s="319"/>
    </row>
    <row r="605" spans="1:5" ht="15" customHeight="1">
      <c r="A605" s="321" t="s">
        <v>1897</v>
      </c>
      <c r="B605" s="321"/>
      <c r="C605" s="322"/>
      <c r="D605" s="322" t="s">
        <v>473</v>
      </c>
      <c r="E605" s="322"/>
    </row>
    <row r="606" spans="1:5" ht="25.5" customHeight="1">
      <c r="A606" s="323" t="s">
        <v>1898</v>
      </c>
      <c r="B606" s="324" t="s">
        <v>26</v>
      </c>
      <c r="C606" s="324" t="s">
        <v>363</v>
      </c>
      <c r="D606" s="325" t="s">
        <v>1323</v>
      </c>
      <c r="E606" s="326" t="s">
        <v>931</v>
      </c>
    </row>
    <row r="607" spans="1:5" ht="25.5" customHeight="1">
      <c r="A607" s="323" t="s">
        <v>1899</v>
      </c>
      <c r="B607" s="324" t="s">
        <v>26</v>
      </c>
      <c r="C607" s="324" t="s">
        <v>1335</v>
      </c>
      <c r="D607" s="325" t="s">
        <v>1336</v>
      </c>
      <c r="E607" s="326" t="s">
        <v>880</v>
      </c>
    </row>
    <row r="608" spans="1:5" ht="25.5" customHeight="1">
      <c r="A608" s="323" t="s">
        <v>1900</v>
      </c>
      <c r="B608" s="324" t="s">
        <v>26</v>
      </c>
      <c r="C608" s="324" t="s">
        <v>1338</v>
      </c>
      <c r="D608" s="325" t="s">
        <v>1339</v>
      </c>
      <c r="E608" s="326" t="s">
        <v>880</v>
      </c>
    </row>
    <row r="609" spans="1:5" ht="15" customHeight="1">
      <c r="A609" s="323"/>
      <c r="B609" s="324"/>
      <c r="C609" s="324"/>
      <c r="D609" s="325"/>
      <c r="E609" s="326"/>
    </row>
    <row r="610" spans="1:5" ht="15" customHeight="1">
      <c r="A610" s="321" t="s">
        <v>1901</v>
      </c>
      <c r="B610" s="321"/>
      <c r="C610" s="322"/>
      <c r="D610" s="322" t="s">
        <v>517</v>
      </c>
      <c r="E610" s="322"/>
    </row>
    <row r="611" spans="1:5" ht="38.25" customHeight="1">
      <c r="A611" s="323" t="s">
        <v>1902</v>
      </c>
      <c r="B611" s="324" t="s">
        <v>26</v>
      </c>
      <c r="C611" s="324" t="s">
        <v>1352</v>
      </c>
      <c r="D611" s="325" t="s">
        <v>1353</v>
      </c>
      <c r="E611" s="326" t="s">
        <v>931</v>
      </c>
    </row>
    <row r="612" spans="1:5" ht="25.5" customHeight="1">
      <c r="A612" s="323" t="s">
        <v>1903</v>
      </c>
      <c r="B612" s="324" t="s">
        <v>26</v>
      </c>
      <c r="C612" s="324" t="s">
        <v>1904</v>
      </c>
      <c r="D612" s="325" t="s">
        <v>1905</v>
      </c>
      <c r="E612" s="326" t="s">
        <v>880</v>
      </c>
    </row>
    <row r="613" spans="1:5" ht="25.5" customHeight="1">
      <c r="A613" s="323" t="s">
        <v>1906</v>
      </c>
      <c r="B613" s="324" t="s">
        <v>26</v>
      </c>
      <c r="C613" s="324" t="s">
        <v>1907</v>
      </c>
      <c r="D613" s="325" t="s">
        <v>1908</v>
      </c>
      <c r="E613" s="326" t="s">
        <v>880</v>
      </c>
    </row>
    <row r="614" spans="1:5" ht="15" customHeight="1">
      <c r="A614" s="323"/>
      <c r="B614" s="324"/>
      <c r="C614" s="324"/>
      <c r="D614" s="325"/>
      <c r="E614" s="326"/>
    </row>
    <row r="615" spans="1:5" ht="15" customHeight="1">
      <c r="A615" s="321" t="s">
        <v>1909</v>
      </c>
      <c r="B615" s="321"/>
      <c r="C615" s="322"/>
      <c r="D615" s="322" t="s">
        <v>541</v>
      </c>
      <c r="E615" s="322"/>
    </row>
    <row r="616" spans="1:5" ht="38.25" customHeight="1">
      <c r="A616" s="323" t="s">
        <v>1910</v>
      </c>
      <c r="B616" s="324" t="s">
        <v>26</v>
      </c>
      <c r="C616" s="324" t="s">
        <v>526</v>
      </c>
      <c r="D616" s="325" t="s">
        <v>1368</v>
      </c>
      <c r="E616" s="326" t="s">
        <v>931</v>
      </c>
    </row>
    <row r="617" spans="1:5" ht="15" customHeight="1">
      <c r="A617" s="323"/>
      <c r="B617" s="324"/>
      <c r="C617" s="324"/>
      <c r="D617" s="325"/>
      <c r="E617" s="326"/>
    </row>
    <row r="618" spans="1:5" ht="15" customHeight="1">
      <c r="A618" s="321" t="s">
        <v>1911</v>
      </c>
      <c r="B618" s="321"/>
      <c r="C618" s="322"/>
      <c r="D618" s="322" t="s">
        <v>549</v>
      </c>
      <c r="E618" s="322"/>
    </row>
    <row r="619" spans="1:5" ht="25.5" customHeight="1">
      <c r="A619" s="323" t="s">
        <v>1912</v>
      </c>
      <c r="B619" s="324" t="s">
        <v>26</v>
      </c>
      <c r="C619" s="324" t="s">
        <v>1374</v>
      </c>
      <c r="D619" s="325" t="s">
        <v>1375</v>
      </c>
      <c r="E619" s="326" t="s">
        <v>931</v>
      </c>
    </row>
    <row r="620" spans="1:5" ht="25.5" customHeight="1">
      <c r="A620" s="323" t="s">
        <v>1913</v>
      </c>
      <c r="B620" s="324" t="s">
        <v>756</v>
      </c>
      <c r="C620" s="324" t="s">
        <v>1914</v>
      </c>
      <c r="D620" s="325" t="s">
        <v>1915</v>
      </c>
      <c r="E620" s="326" t="s">
        <v>880</v>
      </c>
    </row>
    <row r="621" spans="1:5" ht="15" customHeight="1">
      <c r="A621" s="323"/>
      <c r="B621" s="324"/>
      <c r="C621" s="324"/>
      <c r="D621" s="325"/>
      <c r="E621" s="326"/>
    </row>
    <row r="622" spans="1:5" ht="18.75" customHeight="1">
      <c r="A622" s="327" t="s">
        <v>1916</v>
      </c>
      <c r="B622" s="328"/>
      <c r="C622" s="328"/>
      <c r="D622" s="329" t="s">
        <v>1527</v>
      </c>
      <c r="E622" s="328"/>
    </row>
    <row r="623" spans="1:5" ht="15" customHeight="1">
      <c r="A623" s="333"/>
      <c r="B623" s="334"/>
      <c r="C623" s="334"/>
      <c r="D623" s="335"/>
      <c r="E623" s="336"/>
    </row>
  </sheetData>
  <sheetProtection selectLockedCells="1" selectUnlockedCells="1"/>
  <conditionalFormatting sqref="D590:E590">
    <cfRule type="expression" priority="1" dxfId="1504" stopIfTrue="1">
      <formula>NA()</formula>
    </cfRule>
  </conditionalFormatting>
  <conditionalFormatting sqref="D577:E577">
    <cfRule type="expression" priority="2" dxfId="1504" stopIfTrue="1">
      <formula>NA()</formula>
    </cfRule>
  </conditionalFormatting>
  <conditionalFormatting sqref="D587:E587">
    <cfRule type="expression" priority="3" dxfId="1504" stopIfTrue="1">
      <formula>NA()</formula>
    </cfRule>
  </conditionalFormatting>
  <conditionalFormatting sqref="D596:E596">
    <cfRule type="expression" priority="4" dxfId="1504" stopIfTrue="1">
      <formula>NA()</formula>
    </cfRule>
  </conditionalFormatting>
  <conditionalFormatting sqref="D613:E613">
    <cfRule type="expression" priority="5" dxfId="1504" stopIfTrue="1">
      <formula>NA()</formula>
    </cfRule>
  </conditionalFormatting>
  <conditionalFormatting sqref="D600:E600">
    <cfRule type="expression" priority="6" dxfId="1504" stopIfTrue="1">
      <formula>NA()</formula>
    </cfRule>
  </conditionalFormatting>
  <conditionalFormatting sqref="D544:E545">
    <cfRule type="expression" priority="7" dxfId="1504" stopIfTrue="1">
      <formula>NA()</formula>
    </cfRule>
  </conditionalFormatting>
  <conditionalFormatting sqref="B569:C569">
    <cfRule type="expression" priority="8" dxfId="1504" stopIfTrue="1">
      <formula>NA()</formula>
    </cfRule>
  </conditionalFormatting>
  <conditionalFormatting sqref="B573:C573">
    <cfRule type="expression" priority="9" dxfId="1504" stopIfTrue="1">
      <formula>NA()</formula>
    </cfRule>
  </conditionalFormatting>
  <conditionalFormatting sqref="C590">
    <cfRule type="expression" priority="10" dxfId="1504" stopIfTrue="1">
      <formula>NA()</formula>
    </cfRule>
  </conditionalFormatting>
  <conditionalFormatting sqref="B596:C596">
    <cfRule type="expression" priority="11" dxfId="1504" stopIfTrue="1">
      <formula>NA()</formula>
    </cfRule>
  </conditionalFormatting>
  <conditionalFormatting sqref="C540">
    <cfRule type="expression" priority="12" dxfId="1504" stopIfTrue="1">
      <formula>NA()</formula>
    </cfRule>
  </conditionalFormatting>
  <conditionalFormatting sqref="B617:C617">
    <cfRule type="expression" priority="13" dxfId="1504" stopIfTrue="1">
      <formula>NA()</formula>
    </cfRule>
  </conditionalFormatting>
  <conditionalFormatting sqref="B541:C541">
    <cfRule type="expression" priority="14" dxfId="1504" stopIfTrue="1">
      <formula>NA()</formula>
    </cfRule>
  </conditionalFormatting>
  <conditionalFormatting sqref="B540">
    <cfRule type="expression" priority="15" dxfId="1504" stopIfTrue="1">
      <formula>NA()</formula>
    </cfRule>
  </conditionalFormatting>
  <conditionalFormatting sqref="B550:C550">
    <cfRule type="expression" priority="16" dxfId="1504" stopIfTrue="1">
      <formula>NA()</formula>
    </cfRule>
  </conditionalFormatting>
  <conditionalFormatting sqref="B563">
    <cfRule type="expression" priority="17" dxfId="1504" stopIfTrue="1">
      <formula>NA()</formula>
    </cfRule>
  </conditionalFormatting>
  <conditionalFormatting sqref="B562:C562">
    <cfRule type="expression" priority="18" dxfId="1504" stopIfTrue="1">
      <formula>NA()</formula>
    </cfRule>
  </conditionalFormatting>
  <conditionalFormatting sqref="C563">
    <cfRule type="expression" priority="19" dxfId="1504" stopIfTrue="1">
      <formula>NA()</formula>
    </cfRule>
  </conditionalFormatting>
  <conditionalFormatting sqref="C564">
    <cfRule type="expression" priority="20" dxfId="1504" stopIfTrue="1">
      <formula>NA()</formula>
    </cfRule>
  </conditionalFormatting>
  <conditionalFormatting sqref="B571:C571">
    <cfRule type="expression" priority="21" dxfId="1504" stopIfTrue="1">
      <formula>NA()</formula>
    </cfRule>
  </conditionalFormatting>
  <conditionalFormatting sqref="B572:C572">
    <cfRule type="expression" priority="22" dxfId="1504" stopIfTrue="1">
      <formula>NA()</formula>
    </cfRule>
  </conditionalFormatting>
  <conditionalFormatting sqref="B583">
    <cfRule type="expression" priority="23" dxfId="1504" stopIfTrue="1">
      <formula>NA()</formula>
    </cfRule>
  </conditionalFormatting>
  <conditionalFormatting sqref="C583">
    <cfRule type="expression" priority="24" dxfId="1504" stopIfTrue="1">
      <formula>NA()</formula>
    </cfRule>
  </conditionalFormatting>
  <conditionalFormatting sqref="B588">
    <cfRule type="expression" priority="25" dxfId="1504" stopIfTrue="1">
      <formula>NA()</formula>
    </cfRule>
  </conditionalFormatting>
  <conditionalFormatting sqref="C588">
    <cfRule type="expression" priority="26" dxfId="1504" stopIfTrue="1">
      <formula>NA()</formula>
    </cfRule>
  </conditionalFormatting>
  <conditionalFormatting sqref="B587">
    <cfRule type="expression" priority="27" dxfId="1504" stopIfTrue="1">
      <formula>NA()</formula>
    </cfRule>
  </conditionalFormatting>
  <conditionalFormatting sqref="C587">
    <cfRule type="expression" priority="28" dxfId="1504" stopIfTrue="1">
      <formula>NA()</formula>
    </cfRule>
  </conditionalFormatting>
  <conditionalFormatting sqref="B599:C599">
    <cfRule type="expression" priority="29" dxfId="1504" stopIfTrue="1">
      <formula>NA()</formula>
    </cfRule>
  </conditionalFormatting>
  <conditionalFormatting sqref="B606:C606">
    <cfRule type="expression" priority="30" dxfId="1504" stopIfTrue="1">
      <formula>NA()</formula>
    </cfRule>
  </conditionalFormatting>
  <conditionalFormatting sqref="B620:C620">
    <cfRule type="expression" priority="31" dxfId="1504" stopIfTrue="1">
      <formula>NA()</formula>
    </cfRule>
  </conditionalFormatting>
  <conditionalFormatting sqref="B619:C619">
    <cfRule type="expression" priority="32" dxfId="1504" stopIfTrue="1">
      <formula>NA()</formula>
    </cfRule>
  </conditionalFormatting>
  <conditionalFormatting sqref="C616">
    <cfRule type="expression" priority="33" dxfId="1504" stopIfTrue="1">
      <formula>NA()</formula>
    </cfRule>
  </conditionalFormatting>
  <conditionalFormatting sqref="B582">
    <cfRule type="expression" priority="34" dxfId="1504" stopIfTrue="1">
      <formula>NA()</formula>
    </cfRule>
  </conditionalFormatting>
  <conditionalFormatting sqref="C582">
    <cfRule type="expression" priority="35" dxfId="1504" stopIfTrue="1">
      <formula>NA()</formula>
    </cfRule>
  </conditionalFormatting>
  <conditionalFormatting sqref="B586">
    <cfRule type="expression" priority="36" dxfId="1504" stopIfTrue="1">
      <formula>NA()</formula>
    </cfRule>
  </conditionalFormatting>
  <conditionalFormatting sqref="C586">
    <cfRule type="expression" priority="37" dxfId="1504" stopIfTrue="1">
      <formula>NA()</formula>
    </cfRule>
  </conditionalFormatting>
  <conditionalFormatting sqref="B612:C612">
    <cfRule type="expression" priority="38" dxfId="1504" stopIfTrue="1">
      <formula>NA()</formula>
    </cfRule>
  </conditionalFormatting>
  <conditionalFormatting sqref="C579">
    <cfRule type="expression" priority="39" dxfId="1504" stopIfTrue="1">
      <formula>NA()</formula>
    </cfRule>
  </conditionalFormatting>
  <conditionalFormatting sqref="B579">
    <cfRule type="expression" priority="40" dxfId="1504" stopIfTrue="1">
      <formula>NA()</formula>
    </cfRule>
  </conditionalFormatting>
  <conditionalFormatting sqref="B602:C602">
    <cfRule type="expression" priority="41" dxfId="1504" stopIfTrue="1">
      <formula>NA()</formula>
    </cfRule>
  </conditionalFormatting>
  <conditionalFormatting sqref="B608:C608">
    <cfRule type="expression" priority="42" dxfId="1504" stopIfTrue="1">
      <formula>NA()</formula>
    </cfRule>
  </conditionalFormatting>
  <conditionalFormatting sqref="B607:C607">
    <cfRule type="expression" priority="43" dxfId="1504" stopIfTrue="1">
      <formula>NA()</formula>
    </cfRule>
  </conditionalFormatting>
  <conditionalFormatting sqref="B549:C549">
    <cfRule type="expression" priority="44" dxfId="1504" stopIfTrue="1">
      <formula>NA()</formula>
    </cfRule>
  </conditionalFormatting>
  <conditionalFormatting sqref="B595">
    <cfRule type="expression" priority="45" dxfId="1504" stopIfTrue="1">
      <formula>NA()</formula>
    </cfRule>
  </conditionalFormatting>
  <conditionalFormatting sqref="C595">
    <cfRule type="expression" priority="46" dxfId="1504" stopIfTrue="1">
      <formula>NA()</formula>
    </cfRule>
  </conditionalFormatting>
  <conditionalFormatting sqref="B538:C538">
    <cfRule type="expression" priority="47" dxfId="1504" stopIfTrue="1">
      <formula>NA()</formula>
    </cfRule>
  </conditionalFormatting>
  <conditionalFormatting sqref="B536:C536">
    <cfRule type="expression" priority="48" dxfId="1504" stopIfTrue="1">
      <formula>NA()</formula>
    </cfRule>
  </conditionalFormatting>
  <conditionalFormatting sqref="B534:C534">
    <cfRule type="expression" priority="49" dxfId="1504" stopIfTrue="1">
      <formula>NA()</formula>
    </cfRule>
  </conditionalFormatting>
  <conditionalFormatting sqref="B535">
    <cfRule type="expression" priority="50" dxfId="1504" stopIfTrue="1">
      <formula>NA()</formula>
    </cfRule>
  </conditionalFormatting>
  <conditionalFormatting sqref="C535">
    <cfRule type="expression" priority="51" dxfId="1504" stopIfTrue="1">
      <formula>NA()</formula>
    </cfRule>
  </conditionalFormatting>
  <conditionalFormatting sqref="B537">
    <cfRule type="expression" priority="52" dxfId="1504" stopIfTrue="1">
      <formula>NA()</formula>
    </cfRule>
  </conditionalFormatting>
  <conditionalFormatting sqref="C537">
    <cfRule type="expression" priority="53" dxfId="1504" stopIfTrue="1">
      <formula>NA()</formula>
    </cfRule>
  </conditionalFormatting>
  <conditionalFormatting sqref="C578">
    <cfRule type="expression" priority="54" dxfId="1504" stopIfTrue="1">
      <formula>NA()</formula>
    </cfRule>
  </conditionalFormatting>
  <conditionalFormatting sqref="B81:C81">
    <cfRule type="expression" priority="55" dxfId="1504" stopIfTrue="1">
      <formula>NA()</formula>
    </cfRule>
  </conditionalFormatting>
  <conditionalFormatting sqref="A88">
    <cfRule type="expression" priority="56" dxfId="1504" stopIfTrue="1">
      <formula>NA()</formula>
    </cfRule>
  </conditionalFormatting>
  <conditionalFormatting sqref="A368">
    <cfRule type="expression" priority="57" dxfId="1504" stopIfTrue="1">
      <formula>NA()</formula>
    </cfRule>
  </conditionalFormatting>
  <conditionalFormatting sqref="A373">
    <cfRule type="expression" priority="58" dxfId="1504" stopIfTrue="1">
      <formula>NA()</formula>
    </cfRule>
  </conditionalFormatting>
  <conditionalFormatting sqref="A76">
    <cfRule type="expression" priority="59" dxfId="1504" stopIfTrue="1">
      <formula>NA()</formula>
    </cfRule>
  </conditionalFormatting>
  <conditionalFormatting sqref="A69">
    <cfRule type="expression" priority="60" dxfId="1504" stopIfTrue="1">
      <formula>NA()</formula>
    </cfRule>
  </conditionalFormatting>
  <conditionalFormatting sqref="D78:E79">
    <cfRule type="expression" priority="61" dxfId="1504" stopIfTrue="1">
      <formula>NA()</formula>
    </cfRule>
  </conditionalFormatting>
  <conditionalFormatting sqref="D208:E208">
    <cfRule type="expression" priority="62" dxfId="1504" stopIfTrue="1">
      <formula>NA()</formula>
    </cfRule>
  </conditionalFormatting>
  <conditionalFormatting sqref="D74:E74">
    <cfRule type="expression" priority="63" dxfId="1504" stopIfTrue="1">
      <formula>NA()</formula>
    </cfRule>
  </conditionalFormatting>
  <conditionalFormatting sqref="D11:E11">
    <cfRule type="expression" priority="64" dxfId="1504" stopIfTrue="1">
      <formula>NA()</formula>
    </cfRule>
  </conditionalFormatting>
  <conditionalFormatting sqref="D72:E72">
    <cfRule type="expression" priority="65" dxfId="1504" stopIfTrue="1">
      <formula>NA()</formula>
    </cfRule>
  </conditionalFormatting>
  <conditionalFormatting sqref="D165:E165">
    <cfRule type="expression" priority="66" dxfId="1504" stopIfTrue="1">
      <formula>NA()</formula>
    </cfRule>
  </conditionalFormatting>
  <conditionalFormatting sqref="D236:E236">
    <cfRule type="expression" priority="67" dxfId="1504" stopIfTrue="1">
      <formula>NA()</formula>
    </cfRule>
  </conditionalFormatting>
  <conditionalFormatting sqref="A294">
    <cfRule type="expression" priority="68" dxfId="1504" stopIfTrue="1">
      <formula>NA()</formula>
    </cfRule>
  </conditionalFormatting>
  <conditionalFormatting sqref="D316:E318">
    <cfRule type="expression" priority="69" dxfId="1504" stopIfTrue="1">
      <formula>NA()</formula>
    </cfRule>
  </conditionalFormatting>
  <conditionalFormatting sqref="D160:E160">
    <cfRule type="expression" priority="70" dxfId="1504" stopIfTrue="1">
      <formula>NA()</formula>
    </cfRule>
  </conditionalFormatting>
  <conditionalFormatting sqref="A329">
    <cfRule type="expression" priority="71" dxfId="1504" stopIfTrue="1">
      <formula>NA()</formula>
    </cfRule>
  </conditionalFormatting>
  <conditionalFormatting sqref="D163:E163">
    <cfRule type="expression" priority="72" dxfId="1504" stopIfTrue="1">
      <formula>NA()</formula>
    </cfRule>
  </conditionalFormatting>
  <conditionalFormatting sqref="D286:E287">
    <cfRule type="expression" priority="73" dxfId="1504" stopIfTrue="1">
      <formula>NA()</formula>
    </cfRule>
  </conditionalFormatting>
  <conditionalFormatting sqref="D210:E210">
    <cfRule type="expression" priority="74" dxfId="1504" stopIfTrue="1">
      <formula>NA()</formula>
    </cfRule>
  </conditionalFormatting>
  <conditionalFormatting sqref="D270:E270">
    <cfRule type="expression" priority="75" dxfId="1504" stopIfTrue="1">
      <formula>NA()</formula>
    </cfRule>
  </conditionalFormatting>
  <conditionalFormatting sqref="D348:E348">
    <cfRule type="expression" priority="76" dxfId="1504" stopIfTrue="1">
      <formula>NA()</formula>
    </cfRule>
  </conditionalFormatting>
  <conditionalFormatting sqref="D367:E367">
    <cfRule type="expression" priority="77" dxfId="1504" stopIfTrue="1">
      <formula>NA()</formula>
    </cfRule>
  </conditionalFormatting>
  <conditionalFormatting sqref="D84:E84">
    <cfRule type="expression" priority="78" dxfId="1504" stopIfTrue="1">
      <formula>NA()</formula>
    </cfRule>
  </conditionalFormatting>
  <conditionalFormatting sqref="D123:E123">
    <cfRule type="expression" priority="79" dxfId="1504" stopIfTrue="1">
      <formula>NA()</formula>
    </cfRule>
  </conditionalFormatting>
  <conditionalFormatting sqref="D154:E154">
    <cfRule type="expression" priority="80" dxfId="1504" stopIfTrue="1">
      <formula>NA()</formula>
    </cfRule>
  </conditionalFormatting>
  <conditionalFormatting sqref="A211">
    <cfRule type="expression" priority="81" dxfId="1504" stopIfTrue="1">
      <formula>NA()</formula>
    </cfRule>
  </conditionalFormatting>
  <conditionalFormatting sqref="D307:E307">
    <cfRule type="expression" priority="82" dxfId="1504" stopIfTrue="1">
      <formula>NA()</formula>
    </cfRule>
  </conditionalFormatting>
  <conditionalFormatting sqref="D306:E306">
    <cfRule type="expression" priority="83" dxfId="1504" stopIfTrue="1">
      <formula>NA()</formula>
    </cfRule>
  </conditionalFormatting>
  <conditionalFormatting sqref="D303:E304">
    <cfRule type="expression" priority="84" dxfId="1504" stopIfTrue="1">
      <formula>NA()</formula>
    </cfRule>
  </conditionalFormatting>
  <conditionalFormatting sqref="A22:A31">
    <cfRule type="expression" priority="85" dxfId="1504" stopIfTrue="1">
      <formula>NA()</formula>
    </cfRule>
  </conditionalFormatting>
  <conditionalFormatting sqref="A45:A49">
    <cfRule type="expression" priority="86" dxfId="1504" stopIfTrue="1">
      <formula>NA()</formula>
    </cfRule>
  </conditionalFormatting>
  <conditionalFormatting sqref="D67:E67">
    <cfRule type="expression" priority="87" dxfId="1504" stopIfTrue="1">
      <formula>NA()</formula>
    </cfRule>
  </conditionalFormatting>
  <conditionalFormatting sqref="D137:E137">
    <cfRule type="expression" priority="88" dxfId="1504" stopIfTrue="1">
      <formula>NA()</formula>
    </cfRule>
  </conditionalFormatting>
  <conditionalFormatting sqref="D273:E273">
    <cfRule type="expression" priority="89" dxfId="1504" stopIfTrue="1">
      <formula>NA()</formula>
    </cfRule>
  </conditionalFormatting>
  <conditionalFormatting sqref="D296:E296">
    <cfRule type="expression" priority="90" dxfId="1504" stopIfTrue="1">
      <formula>NA()</formula>
    </cfRule>
  </conditionalFormatting>
  <conditionalFormatting sqref="D95:E95">
    <cfRule type="expression" priority="91" dxfId="1504" stopIfTrue="1">
      <formula>NA()</formula>
    </cfRule>
  </conditionalFormatting>
  <conditionalFormatting sqref="D351:E351">
    <cfRule type="expression" priority="92" dxfId="1504" stopIfTrue="1">
      <formula>NA()</formula>
    </cfRule>
  </conditionalFormatting>
  <conditionalFormatting sqref="D366:E366">
    <cfRule type="expression" priority="93" dxfId="1504" stopIfTrue="1">
      <formula>NA()</formula>
    </cfRule>
  </conditionalFormatting>
  <conditionalFormatting sqref="D313:E313">
    <cfRule type="expression" priority="94" dxfId="1504" stopIfTrue="1">
      <formula>NA()</formula>
    </cfRule>
  </conditionalFormatting>
  <conditionalFormatting sqref="D242:E242">
    <cfRule type="expression" priority="95" dxfId="1504" stopIfTrue="1">
      <formula>NA()</formula>
    </cfRule>
  </conditionalFormatting>
  <conditionalFormatting sqref="D274:E274">
    <cfRule type="expression" priority="96" dxfId="1504" stopIfTrue="1">
      <formula>NA()</formula>
    </cfRule>
  </conditionalFormatting>
  <conditionalFormatting sqref="D102:E102">
    <cfRule type="expression" priority="97" dxfId="1504" stopIfTrue="1">
      <formula>NA()</formula>
    </cfRule>
  </conditionalFormatting>
  <conditionalFormatting sqref="D365:E365">
    <cfRule type="expression" priority="98" dxfId="1504" stopIfTrue="1">
      <formula>NA()</formula>
    </cfRule>
  </conditionalFormatting>
  <conditionalFormatting sqref="D315:E315">
    <cfRule type="expression" priority="99" dxfId="1504" stopIfTrue="1">
      <formula>NA()</formula>
    </cfRule>
  </conditionalFormatting>
  <conditionalFormatting sqref="D243:E243">
    <cfRule type="expression" priority="100" dxfId="1504" stopIfTrue="1">
      <formula>NA()</formula>
    </cfRule>
  </conditionalFormatting>
  <conditionalFormatting sqref="D237:E237">
    <cfRule type="expression" priority="101" dxfId="1504" stopIfTrue="1">
      <formula>NA()</formula>
    </cfRule>
  </conditionalFormatting>
  <conditionalFormatting sqref="D238:E238">
    <cfRule type="expression" priority="102" dxfId="1504" stopIfTrue="1">
      <formula>NA()</formula>
    </cfRule>
  </conditionalFormatting>
  <conditionalFormatting sqref="D207:E207">
    <cfRule type="expression" priority="103" dxfId="1504" stopIfTrue="1">
      <formula>NA()</formula>
    </cfRule>
  </conditionalFormatting>
  <conditionalFormatting sqref="D293:E293">
    <cfRule type="expression" priority="104" dxfId="1504" stopIfTrue="1">
      <formula>NA()</formula>
    </cfRule>
  </conditionalFormatting>
  <conditionalFormatting sqref="D371:E371">
    <cfRule type="expression" priority="105" dxfId="1504" stopIfTrue="1">
      <formula>NA()</formula>
    </cfRule>
  </conditionalFormatting>
  <conditionalFormatting sqref="D148:E148">
    <cfRule type="expression" priority="106" dxfId="1504" stopIfTrue="1">
      <formula>NA()</formula>
    </cfRule>
  </conditionalFormatting>
  <conditionalFormatting sqref="D146:E146">
    <cfRule type="expression" priority="107" dxfId="1504" stopIfTrue="1">
      <formula>NA()</formula>
    </cfRule>
  </conditionalFormatting>
  <conditionalFormatting sqref="D145:E145">
    <cfRule type="expression" priority="108" dxfId="1504" stopIfTrue="1">
      <formula>NA()</formula>
    </cfRule>
  </conditionalFormatting>
  <conditionalFormatting sqref="D143:E143">
    <cfRule type="expression" priority="109" dxfId="1504" stopIfTrue="1">
      <formula>NA()</formula>
    </cfRule>
  </conditionalFormatting>
  <conditionalFormatting sqref="D144:E144">
    <cfRule type="expression" priority="110" dxfId="1504" stopIfTrue="1">
      <formula>NA()</formula>
    </cfRule>
  </conditionalFormatting>
  <conditionalFormatting sqref="B111:C111">
    <cfRule type="expression" priority="111" dxfId="1504" stopIfTrue="1">
      <formula>NA()</formula>
    </cfRule>
  </conditionalFormatting>
  <conditionalFormatting sqref="D204:E204">
    <cfRule type="expression" priority="112" dxfId="1504" stopIfTrue="1">
      <formula>NA()</formula>
    </cfRule>
  </conditionalFormatting>
  <conditionalFormatting sqref="D205:E205">
    <cfRule type="expression" priority="113" dxfId="1504" stopIfTrue="1">
      <formula>NA()</formula>
    </cfRule>
  </conditionalFormatting>
  <conditionalFormatting sqref="E205">
    <cfRule type="expression" priority="114" dxfId="1504" stopIfTrue="1">
      <formula>NA()</formula>
    </cfRule>
  </conditionalFormatting>
  <conditionalFormatting sqref="D230:E230">
    <cfRule type="expression" priority="115" dxfId="1504" stopIfTrue="1">
      <formula>NA()</formula>
    </cfRule>
  </conditionalFormatting>
  <conditionalFormatting sqref="D334:E334">
    <cfRule type="expression" priority="116" dxfId="1504" stopIfTrue="1">
      <formula>NA()</formula>
    </cfRule>
  </conditionalFormatting>
  <conditionalFormatting sqref="D331:E331">
    <cfRule type="expression" priority="117" dxfId="1504" stopIfTrue="1">
      <formula>NA()</formula>
    </cfRule>
  </conditionalFormatting>
  <conditionalFormatting sqref="D96:E96">
    <cfRule type="expression" priority="118" dxfId="1504" stopIfTrue="1">
      <formula>NA()</formula>
    </cfRule>
  </conditionalFormatting>
  <conditionalFormatting sqref="D118:E118">
    <cfRule type="expression" priority="119" dxfId="1504" stopIfTrue="1">
      <formula>NA()</formula>
    </cfRule>
  </conditionalFormatting>
  <conditionalFormatting sqref="D192:E192">
    <cfRule type="expression" priority="120" dxfId="1504" stopIfTrue="1">
      <formula>NA()</formula>
    </cfRule>
  </conditionalFormatting>
  <conditionalFormatting sqref="E188">
    <cfRule type="expression" priority="121" dxfId="1504" stopIfTrue="1">
      <formula>NA()</formula>
    </cfRule>
  </conditionalFormatting>
  <conditionalFormatting sqref="D550:E550">
    <cfRule type="expression" priority="122" dxfId="1504" stopIfTrue="1">
      <formula>NA()</formula>
    </cfRule>
  </conditionalFormatting>
  <conditionalFormatting sqref="D584:E584">
    <cfRule type="expression" priority="123" dxfId="1504" stopIfTrue="1">
      <formula>NA()</formula>
    </cfRule>
  </conditionalFormatting>
  <conditionalFormatting sqref="D569:E569">
    <cfRule type="expression" priority="124" dxfId="1504" stopIfTrue="1">
      <formula>NA()</formula>
    </cfRule>
  </conditionalFormatting>
  <conditionalFormatting sqref="A603">
    <cfRule type="expression" priority="125" dxfId="1504" stopIfTrue="1">
      <formula>NA()</formula>
    </cfRule>
  </conditionalFormatting>
  <conditionalFormatting sqref="A609">
    <cfRule type="expression" priority="126" dxfId="1504" stopIfTrue="1">
      <formula>NA()</formula>
    </cfRule>
  </conditionalFormatting>
  <conditionalFormatting sqref="D583:E583">
    <cfRule type="expression" priority="127" dxfId="1504" stopIfTrue="1">
      <formula>NA()</formula>
    </cfRule>
  </conditionalFormatting>
  <conditionalFormatting sqref="D573:E573">
    <cfRule type="expression" priority="128" dxfId="1504" stopIfTrue="1">
      <formula>NA()</formula>
    </cfRule>
  </conditionalFormatting>
  <conditionalFormatting sqref="D614:E614">
    <cfRule type="expression" priority="129" dxfId="1504" stopIfTrue="1">
      <formula>NA()</formula>
    </cfRule>
  </conditionalFormatting>
  <conditionalFormatting sqref="A596">
    <cfRule type="expression" priority="130" dxfId="1504" stopIfTrue="1">
      <formula>NA()</formula>
    </cfRule>
  </conditionalFormatting>
  <conditionalFormatting sqref="D576:E576">
    <cfRule type="expression" priority="131" dxfId="1504" stopIfTrue="1">
      <formula>NA()</formula>
    </cfRule>
  </conditionalFormatting>
  <conditionalFormatting sqref="D572:E572">
    <cfRule type="expression" priority="132" dxfId="1504" stopIfTrue="1">
      <formula>NA()</formula>
    </cfRule>
  </conditionalFormatting>
  <conditionalFormatting sqref="A571:A572">
    <cfRule type="expression" priority="133" dxfId="1504" stopIfTrue="1">
      <formula>NA()</formula>
    </cfRule>
  </conditionalFormatting>
  <conditionalFormatting sqref="A606:A608">
    <cfRule type="expression" priority="134" dxfId="1504" stopIfTrue="1">
      <formula>NA()</formula>
    </cfRule>
  </conditionalFormatting>
  <conditionalFormatting sqref="D616:E616">
    <cfRule type="expression" priority="135" dxfId="1504" stopIfTrue="1">
      <formula>NA()</formula>
    </cfRule>
  </conditionalFormatting>
  <conditionalFormatting sqref="A619:A620">
    <cfRule type="expression" priority="136" dxfId="1504" stopIfTrue="1">
      <formula>NA()</formula>
    </cfRule>
  </conditionalFormatting>
  <conditionalFormatting sqref="D582:E582">
    <cfRule type="expression" priority="137" dxfId="1504" stopIfTrue="1">
      <formula>NA()</formula>
    </cfRule>
  </conditionalFormatting>
  <conditionalFormatting sqref="A582:A583">
    <cfRule type="expression" priority="138" dxfId="1504" stopIfTrue="1">
      <formula>NA()</formula>
    </cfRule>
  </conditionalFormatting>
  <conditionalFormatting sqref="D586:E586">
    <cfRule type="expression" priority="139" dxfId="1504" stopIfTrue="1">
      <formula>NA()</formula>
    </cfRule>
  </conditionalFormatting>
  <conditionalFormatting sqref="D612:E612">
    <cfRule type="expression" priority="140" dxfId="1504" stopIfTrue="1">
      <formula>NA()</formula>
    </cfRule>
  </conditionalFormatting>
  <conditionalFormatting sqref="D579:E579">
    <cfRule type="expression" priority="141" dxfId="1504" stopIfTrue="1">
      <formula>NA()</formula>
    </cfRule>
  </conditionalFormatting>
  <conditionalFormatting sqref="D602:E602">
    <cfRule type="expression" priority="142" dxfId="1504" stopIfTrue="1">
      <formula>NA()</formula>
    </cfRule>
  </conditionalFormatting>
  <conditionalFormatting sqref="D608:E608">
    <cfRule type="expression" priority="143" dxfId="1504" stopIfTrue="1">
      <formula>NA()</formula>
    </cfRule>
  </conditionalFormatting>
  <conditionalFormatting sqref="D607:E607">
    <cfRule type="expression" priority="144" dxfId="1504" stopIfTrue="1">
      <formula>NA()</formula>
    </cfRule>
  </conditionalFormatting>
  <conditionalFormatting sqref="B614:C614">
    <cfRule type="expression" priority="145" dxfId="1504" stopIfTrue="1">
      <formula>NA()</formula>
    </cfRule>
  </conditionalFormatting>
  <conditionalFormatting sqref="B580:C580">
    <cfRule type="expression" priority="146" dxfId="1504" stopIfTrue="1">
      <formula>NA()</formula>
    </cfRule>
  </conditionalFormatting>
  <conditionalFormatting sqref="B543:C543">
    <cfRule type="expression" priority="147" dxfId="1504" stopIfTrue="1">
      <formula>NA()</formula>
    </cfRule>
  </conditionalFormatting>
  <conditionalFormatting sqref="B545:C545">
    <cfRule type="expression" priority="148" dxfId="1504" stopIfTrue="1">
      <formula>NA()</formula>
    </cfRule>
  </conditionalFormatting>
  <conditionalFormatting sqref="B564">
    <cfRule type="expression" priority="149" dxfId="1504" stopIfTrue="1">
      <formula>NA()</formula>
    </cfRule>
  </conditionalFormatting>
  <conditionalFormatting sqref="B568:C568">
    <cfRule type="expression" priority="150" dxfId="1504" stopIfTrue="1">
      <formula>NA()</formula>
    </cfRule>
  </conditionalFormatting>
  <conditionalFormatting sqref="B567:C567">
    <cfRule type="expression" priority="151" dxfId="1504" stopIfTrue="1">
      <formula>NA()</formula>
    </cfRule>
  </conditionalFormatting>
  <conditionalFormatting sqref="C577">
    <cfRule type="expression" priority="152" dxfId="1504" stopIfTrue="1">
      <formula>NA()</formula>
    </cfRule>
  </conditionalFormatting>
  <conditionalFormatting sqref="B611:C611">
    <cfRule type="expression" priority="153" dxfId="1504" stopIfTrue="1">
      <formula>NA()</formula>
    </cfRule>
  </conditionalFormatting>
  <conditionalFormatting sqref="B578">
    <cfRule type="expression" priority="154" dxfId="1504" stopIfTrue="1">
      <formula>NA()</formula>
    </cfRule>
  </conditionalFormatting>
  <conditionalFormatting sqref="A43">
    <cfRule type="expression" priority="155" dxfId="1504" stopIfTrue="1">
      <formula>NA()</formula>
    </cfRule>
  </conditionalFormatting>
  <conditionalFormatting sqref="A56">
    <cfRule type="expression" priority="156" dxfId="1504" stopIfTrue="1">
      <formula>NA()</formula>
    </cfRule>
  </conditionalFormatting>
  <conditionalFormatting sqref="D43:E43">
    <cfRule type="expression" priority="157" dxfId="1504" stopIfTrue="1">
      <formula>NA()</formula>
    </cfRule>
  </conditionalFormatting>
  <conditionalFormatting sqref="D73:E73">
    <cfRule type="expression" priority="158" dxfId="1504" stopIfTrue="1">
      <formula>NA()</formula>
    </cfRule>
  </conditionalFormatting>
  <conditionalFormatting sqref="B11:C11">
    <cfRule type="expression" priority="159" dxfId="1504" stopIfTrue="1">
      <formula>NA()</formula>
    </cfRule>
  </conditionalFormatting>
  <conditionalFormatting sqref="A240">
    <cfRule type="expression" priority="160" dxfId="1504" stopIfTrue="1">
      <formula>NA()</formula>
    </cfRule>
  </conditionalFormatting>
  <conditionalFormatting sqref="D261:E261">
    <cfRule type="expression" priority="161" dxfId="1504" stopIfTrue="1">
      <formula>NA()</formula>
    </cfRule>
  </conditionalFormatting>
  <conditionalFormatting sqref="D324:E326">
    <cfRule type="expression" priority="162" dxfId="1504" stopIfTrue="1">
      <formula>NA()</formula>
    </cfRule>
  </conditionalFormatting>
  <conditionalFormatting sqref="D161:E161">
    <cfRule type="expression" priority="163" dxfId="1504" stopIfTrue="1">
      <formula>NA()</formula>
    </cfRule>
  </conditionalFormatting>
  <conditionalFormatting sqref="D164:E164">
    <cfRule type="expression" priority="164" dxfId="1504" stopIfTrue="1">
      <formula>NA()</formula>
    </cfRule>
  </conditionalFormatting>
  <conditionalFormatting sqref="D298:E298">
    <cfRule type="expression" priority="165" dxfId="1504" stopIfTrue="1">
      <formula>NA()</formula>
    </cfRule>
  </conditionalFormatting>
  <conditionalFormatting sqref="D209:E209">
    <cfRule type="expression" priority="166" dxfId="1504" stopIfTrue="1">
      <formula>NA()</formula>
    </cfRule>
  </conditionalFormatting>
  <conditionalFormatting sqref="D359:E359">
    <cfRule type="expression" priority="167" dxfId="1504" stopIfTrue="1">
      <formula>NA()</formula>
    </cfRule>
  </conditionalFormatting>
  <conditionalFormatting sqref="D357:E358">
    <cfRule type="expression" priority="168" dxfId="1504" stopIfTrue="1">
      <formula>NA()</formula>
    </cfRule>
  </conditionalFormatting>
  <conditionalFormatting sqref="D355:E356">
    <cfRule type="expression" priority="169" dxfId="1504" stopIfTrue="1">
      <formula>NA()</formula>
    </cfRule>
  </conditionalFormatting>
  <conditionalFormatting sqref="D350:E350">
    <cfRule type="expression" priority="170" dxfId="1504" stopIfTrue="1">
      <formula>NA()</formula>
    </cfRule>
  </conditionalFormatting>
  <conditionalFormatting sqref="D349:E349">
    <cfRule type="expression" priority="171" dxfId="1504" stopIfTrue="1">
      <formula>NA()</formula>
    </cfRule>
  </conditionalFormatting>
  <conditionalFormatting sqref="D138:E138">
    <cfRule type="expression" priority="172" dxfId="1504" stopIfTrue="1">
      <formula>NA()</formula>
    </cfRule>
  </conditionalFormatting>
  <conditionalFormatting sqref="D157:E157">
    <cfRule type="expression" priority="173" dxfId="1504" stopIfTrue="1">
      <formula>NA()</formula>
    </cfRule>
  </conditionalFormatting>
  <conditionalFormatting sqref="D156:E156">
    <cfRule type="expression" priority="174" dxfId="1504" stopIfTrue="1">
      <formula>NA()</formula>
    </cfRule>
  </conditionalFormatting>
  <conditionalFormatting sqref="D85:E85">
    <cfRule type="expression" priority="175" dxfId="1504" stopIfTrue="1">
      <formula>NA()</formula>
    </cfRule>
  </conditionalFormatting>
  <conditionalFormatting sqref="D216:E216">
    <cfRule type="expression" priority="176" dxfId="1504" stopIfTrue="1">
      <formula>NA()</formula>
    </cfRule>
  </conditionalFormatting>
  <conditionalFormatting sqref="D162:E162">
    <cfRule type="expression" priority="177" dxfId="1504" stopIfTrue="1">
      <formula>NA()</formula>
    </cfRule>
  </conditionalFormatting>
  <conditionalFormatting sqref="D171:E171">
    <cfRule type="expression" priority="178" dxfId="1504" stopIfTrue="1">
      <formula>NA()</formula>
    </cfRule>
  </conditionalFormatting>
  <conditionalFormatting sqref="D300:E300">
    <cfRule type="expression" priority="179" dxfId="1504" stopIfTrue="1">
      <formula>NA()</formula>
    </cfRule>
  </conditionalFormatting>
  <conditionalFormatting sqref="A302:A303">
    <cfRule type="expression" priority="180" dxfId="1504" stopIfTrue="1">
      <formula>NA()</formula>
    </cfRule>
  </conditionalFormatting>
  <conditionalFormatting sqref="A40:A42">
    <cfRule type="expression" priority="181" dxfId="1504" stopIfTrue="1">
      <formula>NA()</formula>
    </cfRule>
  </conditionalFormatting>
  <conditionalFormatting sqref="A39">
    <cfRule type="expression" priority="182" dxfId="1504" stopIfTrue="1">
      <formula>NA()</formula>
    </cfRule>
  </conditionalFormatting>
  <conditionalFormatting sqref="D39:E42">
    <cfRule type="expression" priority="183" dxfId="1504" stopIfTrue="1">
      <formula>NA()</formula>
    </cfRule>
  </conditionalFormatting>
  <conditionalFormatting sqref="D35:E38">
    <cfRule type="expression" priority="184" dxfId="1504" stopIfTrue="1">
      <formula>NA()</formula>
    </cfRule>
  </conditionalFormatting>
  <conditionalFormatting sqref="D22:E25">
    <cfRule type="expression" priority="185" dxfId="1504" stopIfTrue="1">
      <formula>NA()</formula>
    </cfRule>
  </conditionalFormatting>
  <conditionalFormatting sqref="D53:E54">
    <cfRule type="expression" priority="186" dxfId="1504" stopIfTrue="1">
      <formula>NA()</formula>
    </cfRule>
  </conditionalFormatting>
  <conditionalFormatting sqref="D275:E275">
    <cfRule type="expression" priority="187" dxfId="1504" stopIfTrue="1">
      <formula>NA()</formula>
    </cfRule>
  </conditionalFormatting>
  <conditionalFormatting sqref="D288:E288">
    <cfRule type="expression" priority="188" dxfId="1504" stopIfTrue="1">
      <formula>NA()</formula>
    </cfRule>
  </conditionalFormatting>
  <conditionalFormatting sqref="D297:E297">
    <cfRule type="expression" priority="189" dxfId="1504" stopIfTrue="1">
      <formula>NA()</formula>
    </cfRule>
  </conditionalFormatting>
  <conditionalFormatting sqref="D119:E119">
    <cfRule type="expression" priority="190" dxfId="1504" stopIfTrue="1">
      <formula>NA()</formula>
    </cfRule>
  </conditionalFormatting>
  <conditionalFormatting sqref="D185:E185">
    <cfRule type="expression" priority="191" dxfId="1504" stopIfTrue="1">
      <formula>NA()</formula>
    </cfRule>
  </conditionalFormatting>
  <conditionalFormatting sqref="D223:E223">
    <cfRule type="expression" priority="192" dxfId="1504" stopIfTrue="1">
      <formula>NA()</formula>
    </cfRule>
  </conditionalFormatting>
  <conditionalFormatting sqref="D279:E279">
    <cfRule type="expression" priority="193" dxfId="1504" stopIfTrue="1">
      <formula>NA()</formula>
    </cfRule>
  </conditionalFormatting>
  <conditionalFormatting sqref="D127:E127">
    <cfRule type="expression" priority="194" dxfId="1504" stopIfTrue="1">
      <formula>NA()</formula>
    </cfRule>
  </conditionalFormatting>
  <conditionalFormatting sqref="D182:E182">
    <cfRule type="expression" priority="195" dxfId="1504" stopIfTrue="1">
      <formula>NA()</formula>
    </cfRule>
  </conditionalFormatting>
  <conditionalFormatting sqref="E204">
    <cfRule type="expression" priority="196" dxfId="1504" stopIfTrue="1">
      <formula>NA()</formula>
    </cfRule>
  </conditionalFormatting>
  <conditionalFormatting sqref="D217:E217">
    <cfRule type="expression" priority="197" dxfId="1504" stopIfTrue="1">
      <formula>NA()</formula>
    </cfRule>
  </conditionalFormatting>
  <conditionalFormatting sqref="E310">
    <cfRule type="expression" priority="198" dxfId="1504" stopIfTrue="1">
      <formula>NA()</formula>
    </cfRule>
  </conditionalFormatting>
  <conditionalFormatting sqref="D332:E332">
    <cfRule type="expression" priority="199" dxfId="1504" stopIfTrue="1">
      <formula>NA()</formula>
    </cfRule>
  </conditionalFormatting>
  <conditionalFormatting sqref="D340:E340">
    <cfRule type="expression" priority="200" dxfId="1504" stopIfTrue="1">
      <formula>NA()</formula>
    </cfRule>
  </conditionalFormatting>
  <conditionalFormatting sqref="D339:E339">
    <cfRule type="expression" priority="201" dxfId="1504" stopIfTrue="1">
      <formula>NA()</formula>
    </cfRule>
  </conditionalFormatting>
  <conditionalFormatting sqref="E337">
    <cfRule type="expression" priority="202" dxfId="1504" stopIfTrue="1">
      <formula>NA()</formula>
    </cfRule>
  </conditionalFormatting>
  <conditionalFormatting sqref="D117:E117">
    <cfRule type="expression" priority="203" dxfId="1504" stopIfTrue="1">
      <formula>NA()</formula>
    </cfRule>
  </conditionalFormatting>
  <conditionalFormatting sqref="D189:E189">
    <cfRule type="expression" priority="204" dxfId="1504" stopIfTrue="1">
      <formula>NA()</formula>
    </cfRule>
  </conditionalFormatting>
  <conditionalFormatting sqref="D101:E101">
    <cfRule type="expression" priority="205" dxfId="1504" stopIfTrue="1">
      <formula>NA()</formula>
    </cfRule>
  </conditionalFormatting>
  <conditionalFormatting sqref="B68:C68">
    <cfRule type="expression" priority="206" dxfId="1504" stopIfTrue="1">
      <formula>NA()</formula>
    </cfRule>
  </conditionalFormatting>
  <conditionalFormatting sqref="B62:C62">
    <cfRule type="expression" priority="207" dxfId="1504" stopIfTrue="1">
      <formula>NA()</formula>
    </cfRule>
  </conditionalFormatting>
  <conditionalFormatting sqref="B19:C19">
    <cfRule type="expression" priority="208" dxfId="1504" stopIfTrue="1">
      <formula>NA()</formula>
    </cfRule>
  </conditionalFormatting>
  <conditionalFormatting sqref="B42:C42">
    <cfRule type="expression" priority="209" dxfId="1504" stopIfTrue="1">
      <formula>NA()</formula>
    </cfRule>
  </conditionalFormatting>
  <conditionalFormatting sqref="B40:C40">
    <cfRule type="expression" priority="210" dxfId="1504" stopIfTrue="1">
      <formula>NA()</formula>
    </cfRule>
  </conditionalFormatting>
  <conditionalFormatting sqref="B32:C32">
    <cfRule type="expression" priority="211" dxfId="1504" stopIfTrue="1">
      <formula>NA()</formula>
    </cfRule>
  </conditionalFormatting>
  <conditionalFormatting sqref="B34:C34">
    <cfRule type="expression" priority="212" dxfId="1504" stopIfTrue="1">
      <formula>NA()</formula>
    </cfRule>
  </conditionalFormatting>
  <conditionalFormatting sqref="B28">
    <cfRule type="expression" priority="213" dxfId="1504" stopIfTrue="1">
      <formula>NA()</formula>
    </cfRule>
  </conditionalFormatting>
  <conditionalFormatting sqref="C22">
    <cfRule type="expression" priority="214" dxfId="1504" stopIfTrue="1">
      <formula>NA()</formula>
    </cfRule>
  </conditionalFormatting>
  <conditionalFormatting sqref="B27">
    <cfRule type="expression" priority="215" dxfId="1504" stopIfTrue="1">
      <formula>NA()</formula>
    </cfRule>
  </conditionalFormatting>
  <conditionalFormatting sqref="C29">
    <cfRule type="expression" priority="216" dxfId="1504" stopIfTrue="1">
      <formula>NA()</formula>
    </cfRule>
  </conditionalFormatting>
  <conditionalFormatting sqref="C27">
    <cfRule type="expression" priority="217" dxfId="1504" stopIfTrue="1">
      <formula>NA()</formula>
    </cfRule>
  </conditionalFormatting>
  <conditionalFormatting sqref="C25">
    <cfRule type="expression" priority="218" dxfId="1504" stopIfTrue="1">
      <formula>NA()</formula>
    </cfRule>
  </conditionalFormatting>
  <conditionalFormatting sqref="B26:C26">
    <cfRule type="expression" priority="219" dxfId="1504" stopIfTrue="1">
      <formula>NA()</formula>
    </cfRule>
  </conditionalFormatting>
  <conditionalFormatting sqref="C23">
    <cfRule type="expression" priority="220" dxfId="1504" stopIfTrue="1">
      <formula>NA()</formula>
    </cfRule>
  </conditionalFormatting>
  <conditionalFormatting sqref="C28">
    <cfRule type="expression" priority="221" dxfId="1504" stopIfTrue="1">
      <formula>NA()</formula>
    </cfRule>
  </conditionalFormatting>
  <conditionalFormatting sqref="B31">
    <cfRule type="expression" priority="222" dxfId="1504" stopIfTrue="1">
      <formula>NA()</formula>
    </cfRule>
  </conditionalFormatting>
  <conditionalFormatting sqref="B30">
    <cfRule type="expression" priority="223" dxfId="1504" stopIfTrue="1">
      <formula>NA()</formula>
    </cfRule>
  </conditionalFormatting>
  <conditionalFormatting sqref="C30">
    <cfRule type="expression" priority="224" dxfId="1504" stopIfTrue="1">
      <formula>NA()</formula>
    </cfRule>
  </conditionalFormatting>
  <conditionalFormatting sqref="C31">
    <cfRule type="expression" priority="225" dxfId="1504" stopIfTrue="1">
      <formula>NA()</formula>
    </cfRule>
  </conditionalFormatting>
  <conditionalFormatting sqref="B51:C51">
    <cfRule type="expression" priority="226" dxfId="1504" stopIfTrue="1">
      <formula>NA()</formula>
    </cfRule>
  </conditionalFormatting>
  <conditionalFormatting sqref="C46">
    <cfRule type="expression" priority="227" dxfId="1504" stopIfTrue="1">
      <formula>NA()</formula>
    </cfRule>
  </conditionalFormatting>
  <conditionalFormatting sqref="C47">
    <cfRule type="expression" priority="228" dxfId="1504" stopIfTrue="1">
      <formula>NA()</formula>
    </cfRule>
  </conditionalFormatting>
  <conditionalFormatting sqref="B24">
    <cfRule type="expression" priority="229" dxfId="1504" stopIfTrue="1">
      <formula>NA()</formula>
    </cfRule>
  </conditionalFormatting>
  <conditionalFormatting sqref="B66:C68">
    <cfRule type="expression" priority="230" dxfId="1504" stopIfTrue="1">
      <formula>NA()</formula>
    </cfRule>
  </conditionalFormatting>
  <conditionalFormatting sqref="C55">
    <cfRule type="expression" priority="231" dxfId="1504" stopIfTrue="1">
      <formula>NA()</formula>
    </cfRule>
  </conditionalFormatting>
  <conditionalFormatting sqref="B64:C64">
    <cfRule type="expression" priority="232" dxfId="1504" stopIfTrue="1">
      <formula>NA()</formula>
    </cfRule>
  </conditionalFormatting>
  <conditionalFormatting sqref="B49:C49">
    <cfRule type="expression" priority="233" dxfId="1504" stopIfTrue="1">
      <formula>NA()</formula>
    </cfRule>
  </conditionalFormatting>
  <conditionalFormatting sqref="B45:B46">
    <cfRule type="expression" priority="234" dxfId="1504" stopIfTrue="1">
      <formula>NA()</formula>
    </cfRule>
  </conditionalFormatting>
  <conditionalFormatting sqref="C45">
    <cfRule type="expression" priority="235" dxfId="1504" stopIfTrue="1">
      <formula>NA()</formula>
    </cfRule>
  </conditionalFormatting>
  <conditionalFormatting sqref="B47">
    <cfRule type="expression" priority="236" dxfId="1504" stopIfTrue="1">
      <formula>NA()</formula>
    </cfRule>
  </conditionalFormatting>
  <conditionalFormatting sqref="B53">
    <cfRule type="expression" priority="237" dxfId="1504" stopIfTrue="1">
      <formula>NA()</formula>
    </cfRule>
  </conditionalFormatting>
  <conditionalFormatting sqref="C53">
    <cfRule type="expression" priority="238" dxfId="1504" stopIfTrue="1">
      <formula>NA()</formula>
    </cfRule>
  </conditionalFormatting>
  <conditionalFormatting sqref="B54">
    <cfRule type="expression" priority="239" dxfId="1504" stopIfTrue="1">
      <formula>NA()</formula>
    </cfRule>
  </conditionalFormatting>
  <conditionalFormatting sqref="C75">
    <cfRule type="expression" priority="240" dxfId="1504" stopIfTrue="1">
      <formula>NA()</formula>
    </cfRule>
  </conditionalFormatting>
  <conditionalFormatting sqref="B86:C86">
    <cfRule type="expression" priority="241" dxfId="1504" stopIfTrue="1">
      <formula>NA()</formula>
    </cfRule>
  </conditionalFormatting>
  <conditionalFormatting sqref="B84:C84">
    <cfRule type="expression" priority="242" dxfId="1504" stopIfTrue="1">
      <formula>NA()</formula>
    </cfRule>
  </conditionalFormatting>
  <conditionalFormatting sqref="C54">
    <cfRule type="expression" priority="243" dxfId="1504" stopIfTrue="1">
      <formula>NA()</formula>
    </cfRule>
  </conditionalFormatting>
  <conditionalFormatting sqref="B95">
    <cfRule type="expression" priority="244" dxfId="1504" stopIfTrue="1">
      <formula>NA()</formula>
    </cfRule>
  </conditionalFormatting>
  <conditionalFormatting sqref="B98:B99">
    <cfRule type="expression" priority="245" dxfId="1504" stopIfTrue="1">
      <formula>NA()</formula>
    </cfRule>
  </conditionalFormatting>
  <conditionalFormatting sqref="C98:C99">
    <cfRule type="expression" priority="246" dxfId="1504" stopIfTrue="1">
      <formula>NA()</formula>
    </cfRule>
  </conditionalFormatting>
  <conditionalFormatting sqref="B93">
    <cfRule type="expression" priority="247" dxfId="1504" stopIfTrue="1">
      <formula>NA()</formula>
    </cfRule>
  </conditionalFormatting>
  <conditionalFormatting sqref="B107:C107">
    <cfRule type="expression" priority="248" dxfId="1504" stopIfTrue="1">
      <formula>NA()</formula>
    </cfRule>
  </conditionalFormatting>
  <conditionalFormatting sqref="C110">
    <cfRule type="expression" priority="249" dxfId="1504" stopIfTrue="1">
      <formula>NA()</formula>
    </cfRule>
  </conditionalFormatting>
  <conditionalFormatting sqref="B138:C138">
    <cfRule type="expression" priority="250" dxfId="1504" stopIfTrue="1">
      <formula>NA()</formula>
    </cfRule>
  </conditionalFormatting>
  <conditionalFormatting sqref="B131">
    <cfRule type="expression" priority="251" dxfId="1504" stopIfTrue="1">
      <formula>NA()</formula>
    </cfRule>
  </conditionalFormatting>
  <conditionalFormatting sqref="B113:C113">
    <cfRule type="expression" priority="252" dxfId="1504" stopIfTrue="1">
      <formula>NA()</formula>
    </cfRule>
  </conditionalFormatting>
  <conditionalFormatting sqref="C135">
    <cfRule type="expression" priority="253" dxfId="1504" stopIfTrue="1">
      <formula>NA()</formula>
    </cfRule>
  </conditionalFormatting>
  <conditionalFormatting sqref="C142">
    <cfRule type="expression" priority="254" dxfId="1504" stopIfTrue="1">
      <formula>NA()</formula>
    </cfRule>
  </conditionalFormatting>
  <conditionalFormatting sqref="B140:C140">
    <cfRule type="expression" priority="255" dxfId="1504" stopIfTrue="1">
      <formula>NA()</formula>
    </cfRule>
  </conditionalFormatting>
  <conditionalFormatting sqref="C145:C147">
    <cfRule type="expression" priority="256" dxfId="1504" stopIfTrue="1">
      <formula>NA()</formula>
    </cfRule>
  </conditionalFormatting>
  <conditionalFormatting sqref="B148">
    <cfRule type="expression" priority="257" dxfId="1504" stopIfTrue="1">
      <formula>NA()</formula>
    </cfRule>
  </conditionalFormatting>
  <conditionalFormatting sqref="A154">
    <cfRule type="expression" priority="258" dxfId="1504" stopIfTrue="1">
      <formula>NA()</formula>
    </cfRule>
  </conditionalFormatting>
  <conditionalFormatting sqref="B154:C154">
    <cfRule type="expression" priority="259" dxfId="1504" stopIfTrue="1">
      <formula>NA()</formula>
    </cfRule>
  </conditionalFormatting>
  <conditionalFormatting sqref="B153:C153">
    <cfRule type="expression" priority="260" dxfId="1504" stopIfTrue="1">
      <formula>NA()</formula>
    </cfRule>
  </conditionalFormatting>
  <conditionalFormatting sqref="A160:A164">
    <cfRule type="expression" priority="261" dxfId="1504" stopIfTrue="1">
      <formula>NA()</formula>
    </cfRule>
  </conditionalFormatting>
  <conditionalFormatting sqref="C178">
    <cfRule type="expression" priority="262" dxfId="1504" stopIfTrue="1">
      <formula>NA()</formula>
    </cfRule>
  </conditionalFormatting>
  <conditionalFormatting sqref="B177">
    <cfRule type="expression" priority="263" dxfId="1504" stopIfTrue="1">
      <formula>NA()</formula>
    </cfRule>
  </conditionalFormatting>
  <conditionalFormatting sqref="C177">
    <cfRule type="expression" priority="264" dxfId="1504" stopIfTrue="1">
      <formula>NA()</formula>
    </cfRule>
  </conditionalFormatting>
  <conditionalFormatting sqref="C136">
    <cfRule type="expression" priority="265" dxfId="1504" stopIfTrue="1">
      <formula>NA()</formula>
    </cfRule>
  </conditionalFormatting>
  <conditionalFormatting sqref="B136">
    <cfRule type="expression" priority="266" dxfId="1504" stopIfTrue="1">
      <formula>NA()</formula>
    </cfRule>
  </conditionalFormatting>
  <conditionalFormatting sqref="C141">
    <cfRule type="expression" priority="267" dxfId="1504" stopIfTrue="1">
      <formula>NA()</formula>
    </cfRule>
  </conditionalFormatting>
  <conditionalFormatting sqref="B171:C171">
    <cfRule type="expression" priority="268" dxfId="1504" stopIfTrue="1">
      <formula>NA()</formula>
    </cfRule>
  </conditionalFormatting>
  <conditionalFormatting sqref="C131">
    <cfRule type="expression" priority="269" dxfId="1504" stopIfTrue="1">
      <formula>NA()</formula>
    </cfRule>
  </conditionalFormatting>
  <conditionalFormatting sqref="C148">
    <cfRule type="expression" priority="270" dxfId="1504" stopIfTrue="1">
      <formula>NA()</formula>
    </cfRule>
  </conditionalFormatting>
  <conditionalFormatting sqref="B156">
    <cfRule type="expression" priority="271" dxfId="1504" stopIfTrue="1">
      <formula>NA()</formula>
    </cfRule>
  </conditionalFormatting>
  <conditionalFormatting sqref="A185">
    <cfRule type="expression" priority="272" dxfId="1504" stopIfTrue="1">
      <formula>NA()</formula>
    </cfRule>
  </conditionalFormatting>
  <conditionalFormatting sqref="C132">
    <cfRule type="expression" priority="273" dxfId="1504" stopIfTrue="1">
      <formula>NA()</formula>
    </cfRule>
  </conditionalFormatting>
  <conditionalFormatting sqref="C156">
    <cfRule type="expression" priority="274" dxfId="1504" stopIfTrue="1">
      <formula>NA()</formula>
    </cfRule>
  </conditionalFormatting>
  <conditionalFormatting sqref="B185:C185">
    <cfRule type="expression" priority="275" dxfId="1504" stopIfTrue="1">
      <formula>NA()</formula>
    </cfRule>
  </conditionalFormatting>
  <conditionalFormatting sqref="C144">
    <cfRule type="expression" priority="276" dxfId="1504" stopIfTrue="1">
      <formula>NA()</formula>
    </cfRule>
  </conditionalFormatting>
  <conditionalFormatting sqref="A127">
    <cfRule type="expression" priority="277" dxfId="1504" stopIfTrue="1">
      <formula>NA()</formula>
    </cfRule>
  </conditionalFormatting>
  <conditionalFormatting sqref="C24">
    <cfRule type="expression" priority="278" dxfId="1504" stopIfTrue="1">
      <formula>NA()</formula>
    </cfRule>
  </conditionalFormatting>
  <conditionalFormatting sqref="B15:C18">
    <cfRule type="expression" priority="279" dxfId="1504" stopIfTrue="1">
      <formula>NA()</formula>
    </cfRule>
  </conditionalFormatting>
  <conditionalFormatting sqref="B59">
    <cfRule type="expression" priority="280" dxfId="1504" stopIfTrue="1">
      <formula>NA()</formula>
    </cfRule>
  </conditionalFormatting>
  <conditionalFormatting sqref="C36">
    <cfRule type="expression" priority="281" dxfId="1504" stopIfTrue="1">
      <formula>NA()</formula>
    </cfRule>
  </conditionalFormatting>
  <conditionalFormatting sqref="C59">
    <cfRule type="expression" priority="282" dxfId="1504" stopIfTrue="1">
      <formula>NA()</formula>
    </cfRule>
  </conditionalFormatting>
  <conditionalFormatting sqref="B36">
    <cfRule type="expression" priority="283" dxfId="1504" stopIfTrue="1">
      <formula>NA()</formula>
    </cfRule>
  </conditionalFormatting>
  <conditionalFormatting sqref="B38:C38">
    <cfRule type="expression" priority="284" dxfId="1504" stopIfTrue="1">
      <formula>NA()</formula>
    </cfRule>
  </conditionalFormatting>
  <conditionalFormatting sqref="B39">
    <cfRule type="expression" priority="285" dxfId="1504" stopIfTrue="1">
      <formula>NA()</formula>
    </cfRule>
  </conditionalFormatting>
  <conditionalFormatting sqref="B48:C48">
    <cfRule type="expression" priority="286" dxfId="1504" stopIfTrue="1">
      <formula>NA()</formula>
    </cfRule>
  </conditionalFormatting>
  <conditionalFormatting sqref="B55">
    <cfRule type="expression" priority="287" dxfId="1504" stopIfTrue="1">
      <formula>NA()</formula>
    </cfRule>
  </conditionalFormatting>
  <conditionalFormatting sqref="C164">
    <cfRule type="expression" priority="288" dxfId="1504" stopIfTrue="1">
      <formula>NA()</formula>
    </cfRule>
  </conditionalFormatting>
  <conditionalFormatting sqref="B162">
    <cfRule type="expression" priority="289" dxfId="1504" stopIfTrue="1">
      <formula>NA()</formula>
    </cfRule>
  </conditionalFormatting>
  <conditionalFormatting sqref="C161">
    <cfRule type="expression" priority="290" dxfId="1504" stopIfTrue="1">
      <formula>NA()</formula>
    </cfRule>
  </conditionalFormatting>
  <conditionalFormatting sqref="C162">
    <cfRule type="expression" priority="291" dxfId="1504" stopIfTrue="1">
      <formula>NA()</formula>
    </cfRule>
  </conditionalFormatting>
  <conditionalFormatting sqref="B261:C261">
    <cfRule type="expression" priority="292" dxfId="1504" stopIfTrue="1">
      <formula>NA()</formula>
    </cfRule>
  </conditionalFormatting>
  <conditionalFormatting sqref="B208:C208">
    <cfRule type="expression" priority="293" dxfId="1504" stopIfTrue="1">
      <formula>NA()</formula>
    </cfRule>
  </conditionalFormatting>
  <conditionalFormatting sqref="B263:C264">
    <cfRule type="expression" priority="294" dxfId="1504" stopIfTrue="1">
      <formula>NA()</formula>
    </cfRule>
  </conditionalFormatting>
  <conditionalFormatting sqref="B213:C213">
    <cfRule type="expression" priority="295" dxfId="1504" stopIfTrue="1">
      <formula>NA()</formula>
    </cfRule>
  </conditionalFormatting>
  <conditionalFormatting sqref="B250:C250">
    <cfRule type="expression" priority="296" dxfId="1504" stopIfTrue="1">
      <formula>NA()</formula>
    </cfRule>
  </conditionalFormatting>
  <conditionalFormatting sqref="B247">
    <cfRule type="expression" priority="297" dxfId="1504" stopIfTrue="1">
      <formula>NA()</formula>
    </cfRule>
  </conditionalFormatting>
  <conditionalFormatting sqref="B210">
    <cfRule type="expression" priority="298" dxfId="1504" stopIfTrue="1">
      <formula>NA()</formula>
    </cfRule>
  </conditionalFormatting>
  <conditionalFormatting sqref="C97">
    <cfRule type="expression" priority="299" dxfId="1504" stopIfTrue="1">
      <formula>NA()</formula>
    </cfRule>
  </conditionalFormatting>
  <conditionalFormatting sqref="E109">
    <cfRule type="expression" priority="300" dxfId="1504" stopIfTrue="1">
      <formula>NA()</formula>
    </cfRule>
  </conditionalFormatting>
  <conditionalFormatting sqref="C180">
    <cfRule type="expression" priority="301" dxfId="1504" stopIfTrue="1">
      <formula>NA()</formula>
    </cfRule>
  </conditionalFormatting>
  <conditionalFormatting sqref="A151:A153">
    <cfRule type="expression" priority="302" dxfId="1504" stopIfTrue="1">
      <formula>NA()</formula>
    </cfRule>
  </conditionalFormatting>
  <conditionalFormatting sqref="C143">
    <cfRule type="expression" priority="303" dxfId="1504" stopIfTrue="1">
      <formula>NA()</formula>
    </cfRule>
  </conditionalFormatting>
  <conditionalFormatting sqref="B157">
    <cfRule type="expression" priority="304" dxfId="1504" stopIfTrue="1">
      <formula>NA()</formula>
    </cfRule>
  </conditionalFormatting>
  <conditionalFormatting sqref="A156:A157">
    <cfRule type="expression" priority="305" dxfId="1504" stopIfTrue="1">
      <formula>NA()</formula>
    </cfRule>
  </conditionalFormatting>
  <conditionalFormatting sqref="C157">
    <cfRule type="expression" priority="306" dxfId="1504" stopIfTrue="1">
      <formula>NA()</formula>
    </cfRule>
  </conditionalFormatting>
  <conditionalFormatting sqref="B151:C151">
    <cfRule type="expression" priority="307" dxfId="1504" stopIfTrue="1">
      <formula>NA()</formula>
    </cfRule>
  </conditionalFormatting>
  <conditionalFormatting sqref="A183:C183">
    <cfRule type="expression" priority="308" dxfId="1504" stopIfTrue="1">
      <formula>NA()</formula>
    </cfRule>
  </conditionalFormatting>
  <conditionalFormatting sqref="A182:C182">
    <cfRule type="expression" priority="309" dxfId="1504" stopIfTrue="1">
      <formula>NA()</formula>
    </cfRule>
  </conditionalFormatting>
  <conditionalFormatting sqref="A128">
    <cfRule type="expression" priority="310" dxfId="1504" stopIfTrue="1">
      <formula>NA()</formula>
    </cfRule>
  </conditionalFormatting>
  <conditionalFormatting sqref="B128:C128">
    <cfRule type="expression" priority="311" dxfId="1504" stopIfTrue="1">
      <formula>NA()</formula>
    </cfRule>
  </conditionalFormatting>
  <conditionalFormatting sqref="B127:C127">
    <cfRule type="expression" priority="312" dxfId="1504" stopIfTrue="1">
      <formula>NA()</formula>
    </cfRule>
  </conditionalFormatting>
  <conditionalFormatting sqref="B119:C119">
    <cfRule type="expression" priority="313" dxfId="1504" stopIfTrue="1">
      <formula>NA()</formula>
    </cfRule>
  </conditionalFormatting>
  <conditionalFormatting sqref="B123:C123">
    <cfRule type="expression" priority="314" dxfId="1504" stopIfTrue="1">
      <formula>NA()</formula>
    </cfRule>
  </conditionalFormatting>
  <conditionalFormatting sqref="B124:C124">
    <cfRule type="expression" priority="315" dxfId="1504" stopIfTrue="1">
      <formula>NA()</formula>
    </cfRule>
  </conditionalFormatting>
  <conditionalFormatting sqref="C120">
    <cfRule type="expression" priority="316" dxfId="1504" stopIfTrue="1">
      <formula>NA()</formula>
    </cfRule>
  </conditionalFormatting>
  <conditionalFormatting sqref="C137">
    <cfRule type="expression" priority="317" dxfId="1504" stopIfTrue="1">
      <formula>NA()</formula>
    </cfRule>
  </conditionalFormatting>
  <conditionalFormatting sqref="B175">
    <cfRule type="expression" priority="318" dxfId="1504" stopIfTrue="1">
      <formula>NA()</formula>
    </cfRule>
  </conditionalFormatting>
  <conditionalFormatting sqref="B137">
    <cfRule type="expression" priority="319" dxfId="1504" stopIfTrue="1">
      <formula>NA()</formula>
    </cfRule>
  </conditionalFormatting>
  <conditionalFormatting sqref="B176">
    <cfRule type="expression" priority="320" dxfId="1504" stopIfTrue="1">
      <formula>NA()</formula>
    </cfRule>
  </conditionalFormatting>
  <conditionalFormatting sqref="C176">
    <cfRule type="expression" priority="321" dxfId="1504" stopIfTrue="1">
      <formula>NA()</formula>
    </cfRule>
  </conditionalFormatting>
  <conditionalFormatting sqref="B179">
    <cfRule type="expression" priority="322" dxfId="1504" stopIfTrue="1">
      <formula>NA()</formula>
    </cfRule>
  </conditionalFormatting>
  <conditionalFormatting sqref="A192:C192">
    <cfRule type="expression" priority="323" dxfId="1504" stopIfTrue="1">
      <formula>NA()</formula>
    </cfRule>
  </conditionalFormatting>
  <conditionalFormatting sqref="B191:C191">
    <cfRule type="expression" priority="324" dxfId="1504" stopIfTrue="1">
      <formula>NA()</formula>
    </cfRule>
  </conditionalFormatting>
  <conditionalFormatting sqref="B190:C190">
    <cfRule type="expression" priority="325" dxfId="1504" stopIfTrue="1">
      <formula>NA()</formula>
    </cfRule>
  </conditionalFormatting>
  <conditionalFormatting sqref="B189:C189">
    <cfRule type="expression" priority="326" dxfId="1504" stopIfTrue="1">
      <formula>NA()</formula>
    </cfRule>
  </conditionalFormatting>
  <conditionalFormatting sqref="C163">
    <cfRule type="expression" priority="327" dxfId="1504" stopIfTrue="1">
      <formula>NA()</formula>
    </cfRule>
  </conditionalFormatting>
  <conditionalFormatting sqref="C160">
    <cfRule type="expression" priority="328" dxfId="1504" stopIfTrue="1">
      <formula>NA()</formula>
    </cfRule>
  </conditionalFormatting>
  <conditionalFormatting sqref="B133">
    <cfRule type="expression" priority="329" dxfId="1504" stopIfTrue="1">
      <formula>NA()</formula>
    </cfRule>
  </conditionalFormatting>
  <conditionalFormatting sqref="B152:C152">
    <cfRule type="expression" priority="330" dxfId="1504" stopIfTrue="1">
      <formula>NA()</formula>
    </cfRule>
  </conditionalFormatting>
  <conditionalFormatting sqref="C134">
    <cfRule type="expression" priority="331" dxfId="1504" stopIfTrue="1">
      <formula>NA()</formula>
    </cfRule>
  </conditionalFormatting>
  <conditionalFormatting sqref="B114:C114">
    <cfRule type="expression" priority="332" dxfId="1504" stopIfTrue="1">
      <formula>NA()</formula>
    </cfRule>
  </conditionalFormatting>
  <conditionalFormatting sqref="D256:E256">
    <cfRule type="expression" priority="333" dxfId="1504" stopIfTrue="1">
      <formula>NA()</formula>
    </cfRule>
  </conditionalFormatting>
  <conditionalFormatting sqref="D257:E257">
    <cfRule type="expression" priority="334" dxfId="1504" stopIfTrue="1">
      <formula>NA()</formula>
    </cfRule>
  </conditionalFormatting>
  <conditionalFormatting sqref="B235:C235">
    <cfRule type="expression" priority="335" dxfId="1504" stopIfTrue="1">
      <formula>NA()</formula>
    </cfRule>
  </conditionalFormatting>
  <conditionalFormatting sqref="C209:C210">
    <cfRule type="expression" priority="336" dxfId="1504" stopIfTrue="1">
      <formula>NA()</formula>
    </cfRule>
  </conditionalFormatting>
  <conditionalFormatting sqref="B209">
    <cfRule type="expression" priority="337" dxfId="1504" stopIfTrue="1">
      <formula>NA()</formula>
    </cfRule>
  </conditionalFormatting>
  <conditionalFormatting sqref="B265:C266">
    <cfRule type="expression" priority="338" dxfId="1504" stopIfTrue="1">
      <formula>NA()</formula>
    </cfRule>
  </conditionalFormatting>
  <conditionalFormatting sqref="B270:C270">
    <cfRule type="expression" priority="339" dxfId="1504" stopIfTrue="1">
      <formula>NA()</formula>
    </cfRule>
  </conditionalFormatting>
  <conditionalFormatting sqref="B216">
    <cfRule type="expression" priority="340" dxfId="1504" stopIfTrue="1">
      <formula>NA()</formula>
    </cfRule>
  </conditionalFormatting>
  <conditionalFormatting sqref="C216">
    <cfRule type="expression" priority="341" dxfId="1504" stopIfTrue="1">
      <formula>NA()</formula>
    </cfRule>
  </conditionalFormatting>
  <conditionalFormatting sqref="B219:C219">
    <cfRule type="expression" priority="342" dxfId="1504" stopIfTrue="1">
      <formula>NA()</formula>
    </cfRule>
  </conditionalFormatting>
  <conditionalFormatting sqref="B222:C222">
    <cfRule type="expression" priority="343" dxfId="1504" stopIfTrue="1">
      <formula>NA()</formula>
    </cfRule>
  </conditionalFormatting>
  <conditionalFormatting sqref="B223:C223">
    <cfRule type="expression" priority="344" dxfId="1504" stopIfTrue="1">
      <formula>NA()</formula>
    </cfRule>
  </conditionalFormatting>
  <conditionalFormatting sqref="B242:C242">
    <cfRule type="expression" priority="345" dxfId="1504" stopIfTrue="1">
      <formula>NA()</formula>
    </cfRule>
  </conditionalFormatting>
  <conditionalFormatting sqref="B243">
    <cfRule type="expression" priority="346" dxfId="1504" stopIfTrue="1">
      <formula>NA()</formula>
    </cfRule>
  </conditionalFormatting>
  <conditionalFormatting sqref="C243">
    <cfRule type="expression" priority="347" dxfId="1504" stopIfTrue="1">
      <formula>NA()</formula>
    </cfRule>
  </conditionalFormatting>
  <conditionalFormatting sqref="B197:C197">
    <cfRule type="expression" priority="348" dxfId="1504" stopIfTrue="1">
      <formula>NA()</formula>
    </cfRule>
  </conditionalFormatting>
  <conditionalFormatting sqref="B202:C202">
    <cfRule type="expression" priority="349" dxfId="1504" stopIfTrue="1">
      <formula>NA()</formula>
    </cfRule>
  </conditionalFormatting>
  <conditionalFormatting sqref="B226:C226">
    <cfRule type="expression" priority="350" dxfId="1504" stopIfTrue="1">
      <formula>NA()</formula>
    </cfRule>
  </conditionalFormatting>
  <conditionalFormatting sqref="B228:C228">
    <cfRule type="expression" priority="351" dxfId="1504" stopIfTrue="1">
      <formula>NA()</formula>
    </cfRule>
  </conditionalFormatting>
  <conditionalFormatting sqref="B230:C230">
    <cfRule type="expression" priority="352" dxfId="1504" stopIfTrue="1">
      <formula>NA()</formula>
    </cfRule>
  </conditionalFormatting>
  <conditionalFormatting sqref="B215">
    <cfRule type="expression" priority="353" dxfId="1504" stopIfTrue="1">
      <formula>NA()</formula>
    </cfRule>
  </conditionalFormatting>
  <conditionalFormatting sqref="C215">
    <cfRule type="expression" priority="354" dxfId="1504" stopIfTrue="1">
      <formula>NA()</formula>
    </cfRule>
  </conditionalFormatting>
  <conditionalFormatting sqref="B329:C329">
    <cfRule type="expression" priority="355" dxfId="1504" stopIfTrue="1">
      <formula>NA()</formula>
    </cfRule>
  </conditionalFormatting>
  <conditionalFormatting sqref="B315:C315">
    <cfRule type="expression" priority="356" dxfId="1504" stopIfTrue="1">
      <formula>NA()</formula>
    </cfRule>
  </conditionalFormatting>
  <conditionalFormatting sqref="B321:C321">
    <cfRule type="expression" priority="357" dxfId="1504" stopIfTrue="1">
      <formula>NA()</formula>
    </cfRule>
  </conditionalFormatting>
  <conditionalFormatting sqref="B335:C335">
    <cfRule type="expression" priority="358" dxfId="1504" stopIfTrue="1">
      <formula>NA()</formula>
    </cfRule>
  </conditionalFormatting>
  <conditionalFormatting sqref="C333">
    <cfRule type="expression" priority="359" dxfId="1504" stopIfTrue="1">
      <formula>NA()</formula>
    </cfRule>
  </conditionalFormatting>
  <conditionalFormatting sqref="B345:C345">
    <cfRule type="expression" priority="360" dxfId="1504" stopIfTrue="1">
      <formula>NA()</formula>
    </cfRule>
  </conditionalFormatting>
  <conditionalFormatting sqref="C343">
    <cfRule type="expression" priority="361" dxfId="1504" stopIfTrue="1">
      <formula>NA()</formula>
    </cfRule>
  </conditionalFormatting>
  <conditionalFormatting sqref="B331">
    <cfRule type="expression" priority="362" dxfId="1504" stopIfTrue="1">
      <formula>NA()</formula>
    </cfRule>
  </conditionalFormatting>
  <conditionalFormatting sqref="C331">
    <cfRule type="expression" priority="363" dxfId="1504" stopIfTrue="1">
      <formula>NA()</formula>
    </cfRule>
  </conditionalFormatting>
  <conditionalFormatting sqref="B294:C294">
    <cfRule type="expression" priority="364" dxfId="1504" stopIfTrue="1">
      <formula>NA()</formula>
    </cfRule>
  </conditionalFormatting>
  <conditionalFormatting sqref="B304:C304">
    <cfRule type="expression" priority="365" dxfId="1504" stopIfTrue="1">
      <formula>NA()</formula>
    </cfRule>
  </conditionalFormatting>
  <conditionalFormatting sqref="C275">
    <cfRule type="expression" priority="366" dxfId="1504" stopIfTrue="1">
      <formula>NA()</formula>
    </cfRule>
  </conditionalFormatting>
  <conditionalFormatting sqref="B277">
    <cfRule type="expression" priority="367" dxfId="1504" stopIfTrue="1">
      <formula>NA()</formula>
    </cfRule>
  </conditionalFormatting>
  <conditionalFormatting sqref="C350">
    <cfRule type="expression" priority="368" dxfId="1504" stopIfTrue="1">
      <formula>NA()</formula>
    </cfRule>
  </conditionalFormatting>
  <conditionalFormatting sqref="D50:E50">
    <cfRule type="expression" priority="369" dxfId="1504" stopIfTrue="1">
      <formula>NA()</formula>
    </cfRule>
  </conditionalFormatting>
  <conditionalFormatting sqref="C298">
    <cfRule type="expression" priority="370" dxfId="1504" stopIfTrue="1">
      <formula>NA()</formula>
    </cfRule>
  </conditionalFormatting>
  <conditionalFormatting sqref="C297">
    <cfRule type="expression" priority="371" dxfId="1504" stopIfTrue="1">
      <formula>NA()</formula>
    </cfRule>
  </conditionalFormatting>
  <conditionalFormatting sqref="C296">
    <cfRule type="expression" priority="372" dxfId="1504" stopIfTrue="1">
      <formula>NA()</formula>
    </cfRule>
  </conditionalFormatting>
  <conditionalFormatting sqref="B274">
    <cfRule type="expression" priority="373" dxfId="1504" stopIfTrue="1">
      <formula>NA()</formula>
    </cfRule>
  </conditionalFormatting>
  <conditionalFormatting sqref="B292:C292">
    <cfRule type="expression" priority="374" dxfId="1504" stopIfTrue="1">
      <formula>NA()</formula>
    </cfRule>
  </conditionalFormatting>
  <conditionalFormatting sqref="B352:C352">
    <cfRule type="expression" priority="375" dxfId="1504" stopIfTrue="1">
      <formula>NA()</formula>
    </cfRule>
  </conditionalFormatting>
  <conditionalFormatting sqref="C360">
    <cfRule type="expression" priority="376" dxfId="1504" stopIfTrue="1">
      <formula>NA()</formula>
    </cfRule>
  </conditionalFormatting>
  <conditionalFormatting sqref="B360">
    <cfRule type="expression" priority="377" dxfId="1504" stopIfTrue="1">
      <formula>NA()</formula>
    </cfRule>
  </conditionalFormatting>
  <conditionalFormatting sqref="B371:C371">
    <cfRule type="expression" priority="378" dxfId="1504" stopIfTrue="1">
      <formula>NA()</formula>
    </cfRule>
  </conditionalFormatting>
  <conditionalFormatting sqref="B186">
    <cfRule type="expression" priority="379" dxfId="1504" stopIfTrue="1">
      <formula>NA()</formula>
    </cfRule>
  </conditionalFormatting>
  <conditionalFormatting sqref="B233">
    <cfRule type="expression" priority="380" dxfId="1504" stopIfTrue="1">
      <formula>NA()</formula>
    </cfRule>
  </conditionalFormatting>
  <conditionalFormatting sqref="B233">
    <cfRule type="expression" priority="381" dxfId="1504" stopIfTrue="1">
      <formula>NA()</formula>
    </cfRule>
  </conditionalFormatting>
  <conditionalFormatting sqref="B226">
    <cfRule type="expression" priority="382" dxfId="1504" stopIfTrue="1">
      <formula>NA()</formula>
    </cfRule>
  </conditionalFormatting>
  <conditionalFormatting sqref="B251">
    <cfRule type="expression" priority="383" dxfId="1504" stopIfTrue="1">
      <formula>NA()</formula>
    </cfRule>
  </conditionalFormatting>
  <conditionalFormatting sqref="B252">
    <cfRule type="expression" priority="384" dxfId="1504" stopIfTrue="1">
      <formula>NA()</formula>
    </cfRule>
  </conditionalFormatting>
  <conditionalFormatting sqref="B257">
    <cfRule type="expression" priority="385" dxfId="1504" stopIfTrue="1">
      <formula>NA()</formula>
    </cfRule>
  </conditionalFormatting>
  <conditionalFormatting sqref="A394">
    <cfRule type="expression" priority="386" dxfId="1504" stopIfTrue="1">
      <formula>NA()</formula>
    </cfRule>
  </conditionalFormatting>
  <conditionalFormatting sqref="A528">
    <cfRule type="expression" priority="387" dxfId="1504" stopIfTrue="1">
      <formula>NA()</formula>
    </cfRule>
  </conditionalFormatting>
  <conditionalFormatting sqref="A425">
    <cfRule type="expression" priority="388" dxfId="1504" stopIfTrue="1">
      <formula>NA()</formula>
    </cfRule>
  </conditionalFormatting>
  <conditionalFormatting sqref="D516:E516">
    <cfRule type="expression" priority="389" dxfId="1504" stopIfTrue="1">
      <formula>NA()</formula>
    </cfRule>
  </conditionalFormatting>
  <conditionalFormatting sqref="A421">
    <cfRule type="expression" priority="390" dxfId="1504" stopIfTrue="1">
      <formula>NA()</formula>
    </cfRule>
  </conditionalFormatting>
  <conditionalFormatting sqref="D378:E378">
    <cfRule type="expression" priority="391" dxfId="1504" stopIfTrue="1">
      <formula>NA()</formula>
    </cfRule>
  </conditionalFormatting>
  <conditionalFormatting sqref="D384:E384">
    <cfRule type="expression" priority="392" dxfId="1504" stopIfTrue="1">
      <formula>NA()</formula>
    </cfRule>
  </conditionalFormatting>
  <conditionalFormatting sqref="A387">
    <cfRule type="expression" priority="393" dxfId="1504" stopIfTrue="1">
      <formula>NA()</formula>
    </cfRule>
  </conditionalFormatting>
  <conditionalFormatting sqref="D405:E405">
    <cfRule type="expression" priority="394" dxfId="1504" stopIfTrue="1">
      <formula>NA()</formula>
    </cfRule>
  </conditionalFormatting>
  <conditionalFormatting sqref="B387:C387">
    <cfRule type="expression" priority="395" dxfId="1504" stopIfTrue="1">
      <formula>NA()</formula>
    </cfRule>
  </conditionalFormatting>
  <conditionalFormatting sqref="A424">
    <cfRule type="expression" priority="396" dxfId="1504" stopIfTrue="1">
      <formula>NA()</formula>
    </cfRule>
  </conditionalFormatting>
  <conditionalFormatting sqref="A499">
    <cfRule type="expression" priority="397" dxfId="1504" stopIfTrue="1">
      <formula>NA()</formula>
    </cfRule>
  </conditionalFormatting>
  <conditionalFormatting sqref="D397:E397">
    <cfRule type="expression" priority="398" dxfId="1504" stopIfTrue="1">
      <formula>NA()</formula>
    </cfRule>
  </conditionalFormatting>
  <conditionalFormatting sqref="D443:E443">
    <cfRule type="expression" priority="399" dxfId="1504" stopIfTrue="1">
      <formula>NA()</formula>
    </cfRule>
  </conditionalFormatting>
  <conditionalFormatting sqref="B485">
    <cfRule type="expression" priority="400" dxfId="1504" stopIfTrue="1">
      <formula>NA()</formula>
    </cfRule>
  </conditionalFormatting>
  <conditionalFormatting sqref="D459:E459">
    <cfRule type="expression" priority="401" dxfId="1504" stopIfTrue="1">
      <formula>NA()</formula>
    </cfRule>
  </conditionalFormatting>
  <conditionalFormatting sqref="B433:E433">
    <cfRule type="expression" priority="402" dxfId="1504" stopIfTrue="1">
      <formula>NA()</formula>
    </cfRule>
  </conditionalFormatting>
  <conditionalFormatting sqref="D386:E387">
    <cfRule type="expression" priority="403" dxfId="1504" stopIfTrue="1">
      <formula>NA()</formula>
    </cfRule>
  </conditionalFormatting>
  <conditionalFormatting sqref="D445:E445">
    <cfRule type="expression" priority="404" dxfId="1504" stopIfTrue="1">
      <formula>NA()</formula>
    </cfRule>
  </conditionalFormatting>
  <conditionalFormatting sqref="B438:E438">
    <cfRule type="expression" priority="405" dxfId="1504" stopIfTrue="1">
      <formula>NA()</formula>
    </cfRule>
  </conditionalFormatting>
  <conditionalFormatting sqref="A435:A437">
    <cfRule type="expression" priority="406" dxfId="1504" stopIfTrue="1">
      <formula>NA()</formula>
    </cfRule>
  </conditionalFormatting>
  <conditionalFormatting sqref="D396:E396">
    <cfRule type="expression" priority="407" dxfId="1504" stopIfTrue="1">
      <formula>NA()</formula>
    </cfRule>
  </conditionalFormatting>
  <conditionalFormatting sqref="A399">
    <cfRule type="expression" priority="408" dxfId="1504" stopIfTrue="1">
      <formula>NA()</formula>
    </cfRule>
  </conditionalFormatting>
  <conditionalFormatting sqref="B481:C481">
    <cfRule type="expression" priority="409" dxfId="1504" stopIfTrue="1">
      <formula>NA()</formula>
    </cfRule>
  </conditionalFormatting>
  <conditionalFormatting sqref="D511:E511">
    <cfRule type="expression" priority="410" dxfId="1504" stopIfTrue="1">
      <formula>NA()</formula>
    </cfRule>
  </conditionalFormatting>
  <conditionalFormatting sqref="C485">
    <cfRule type="expression" priority="411" dxfId="1504" stopIfTrue="1">
      <formula>NA()</formula>
    </cfRule>
  </conditionalFormatting>
  <conditionalFormatting sqref="D483:E483">
    <cfRule type="expression" priority="412" dxfId="1504" stopIfTrue="1">
      <formula>NA()</formula>
    </cfRule>
  </conditionalFormatting>
  <conditionalFormatting sqref="D510:E510">
    <cfRule type="expression" priority="413" dxfId="1504" stopIfTrue="1">
      <formula>NA()</formula>
    </cfRule>
  </conditionalFormatting>
  <conditionalFormatting sqref="D466:E466">
    <cfRule type="expression" priority="414" dxfId="1504" stopIfTrue="1">
      <formula>NA()</formula>
    </cfRule>
  </conditionalFormatting>
  <conditionalFormatting sqref="D478:E478">
    <cfRule type="expression" priority="415" dxfId="1504" stopIfTrue="1">
      <formula>NA()</formula>
    </cfRule>
  </conditionalFormatting>
  <conditionalFormatting sqref="D507:E507">
    <cfRule type="expression" priority="416" dxfId="1504" stopIfTrue="1">
      <formula>NA()</formula>
    </cfRule>
  </conditionalFormatting>
  <conditionalFormatting sqref="A405">
    <cfRule type="expression" priority="417" dxfId="1504" stopIfTrue="1">
      <formula>NA()</formula>
    </cfRule>
  </conditionalFormatting>
  <conditionalFormatting sqref="D513:E513">
    <cfRule type="expression" priority="418" dxfId="1504" stopIfTrue="1">
      <formula>NA()</formula>
    </cfRule>
  </conditionalFormatting>
  <conditionalFormatting sqref="A471">
    <cfRule type="expression" priority="419" dxfId="1504" stopIfTrue="1">
      <formula>NA()</formula>
    </cfRule>
  </conditionalFormatting>
  <conditionalFormatting sqref="D449:E452">
    <cfRule type="expression" priority="420" dxfId="1504" stopIfTrue="1">
      <formula>NA()</formula>
    </cfRule>
  </conditionalFormatting>
  <conditionalFormatting sqref="B508:E508">
    <cfRule type="expression" priority="421" dxfId="1504" stopIfTrue="1">
      <formula>NA()</formula>
    </cfRule>
  </conditionalFormatting>
  <conditionalFormatting sqref="A491">
    <cfRule type="expression" priority="422" dxfId="1504" stopIfTrue="1">
      <formula>NA()</formula>
    </cfRule>
  </conditionalFormatting>
  <conditionalFormatting sqref="A460">
    <cfRule type="expression" priority="423" dxfId="1504" stopIfTrue="1">
      <formula>NA()</formula>
    </cfRule>
  </conditionalFormatting>
  <conditionalFormatting sqref="D525:E525">
    <cfRule type="expression" priority="424" dxfId="1504" stopIfTrue="1">
      <formula>NA()</formula>
    </cfRule>
  </conditionalFormatting>
  <conditionalFormatting sqref="B526:E526">
    <cfRule type="expression" priority="425" dxfId="1504" stopIfTrue="1">
      <formula>NA()</formula>
    </cfRule>
  </conditionalFormatting>
  <conditionalFormatting sqref="B523:C523">
    <cfRule type="expression" priority="426" dxfId="1504" stopIfTrue="1">
      <formula>NA()</formula>
    </cfRule>
  </conditionalFormatting>
  <conditionalFormatting sqref="D523:E523">
    <cfRule type="expression" priority="427" dxfId="1504" stopIfTrue="1">
      <formula>NA()</formula>
    </cfRule>
  </conditionalFormatting>
  <conditionalFormatting sqref="D473:E474">
    <cfRule type="expression" priority="428" dxfId="1504" stopIfTrue="1">
      <formula>NA()</formula>
    </cfRule>
  </conditionalFormatting>
  <conditionalFormatting sqref="D480:E481">
    <cfRule type="expression" priority="429" dxfId="1504" stopIfTrue="1">
      <formula>NA()</formula>
    </cfRule>
  </conditionalFormatting>
  <conditionalFormatting sqref="A481">
    <cfRule type="expression" priority="430" dxfId="1504" stopIfTrue="1">
      <formula>NA()</formula>
    </cfRule>
  </conditionalFormatting>
  <conditionalFormatting sqref="A494:A498">
    <cfRule type="expression" priority="431" dxfId="1504" stopIfTrue="1">
      <formula>NA()</formula>
    </cfRule>
  </conditionalFormatting>
  <conditionalFormatting sqref="D485:E485">
    <cfRule type="expression" priority="432" dxfId="1504" stopIfTrue="1">
      <formula>NA()</formula>
    </cfRule>
  </conditionalFormatting>
  <conditionalFormatting sqref="D484:E484">
    <cfRule type="expression" priority="433" dxfId="1504" stopIfTrue="1">
      <formula>NA()</formula>
    </cfRule>
  </conditionalFormatting>
  <conditionalFormatting sqref="D490:E490">
    <cfRule type="expression" priority="434" dxfId="1504" stopIfTrue="1">
      <formula>NA()</formula>
    </cfRule>
  </conditionalFormatting>
  <conditionalFormatting sqref="A485">
    <cfRule type="expression" priority="435" dxfId="1504" stopIfTrue="1">
      <formula>NA()</formula>
    </cfRule>
  </conditionalFormatting>
  <conditionalFormatting sqref="D514:E514">
    <cfRule type="expression" priority="436" dxfId="1504" stopIfTrue="1">
      <formula>NA()</formula>
    </cfRule>
  </conditionalFormatting>
  <conditionalFormatting sqref="A478">
    <cfRule type="expression" priority="437" dxfId="1504" stopIfTrue="1">
      <formula>NA()</formula>
    </cfRule>
  </conditionalFormatting>
  <conditionalFormatting sqref="D491:E491">
    <cfRule type="expression" priority="438" dxfId="1504" stopIfTrue="1">
      <formula>NA()</formula>
    </cfRule>
  </conditionalFormatting>
  <conditionalFormatting sqref="B491">
    <cfRule type="expression" priority="439" dxfId="1504" stopIfTrue="1">
      <formula>NA()</formula>
    </cfRule>
  </conditionalFormatting>
  <conditionalFormatting sqref="D496:E496">
    <cfRule type="expression" priority="440" dxfId="1504" stopIfTrue="1">
      <formula>NA()</formula>
    </cfRule>
  </conditionalFormatting>
  <conditionalFormatting sqref="D495:E495">
    <cfRule type="expression" priority="441" dxfId="1504" stopIfTrue="1">
      <formula>NA()</formula>
    </cfRule>
  </conditionalFormatting>
  <conditionalFormatting sqref="D410:E411">
    <cfRule type="expression" priority="442" dxfId="1504" stopIfTrue="1">
      <formula>NA()</formula>
    </cfRule>
  </conditionalFormatting>
  <conditionalFormatting sqref="D456:E456">
    <cfRule type="expression" priority="443" dxfId="1504" stopIfTrue="1">
      <formula>NA()</formula>
    </cfRule>
  </conditionalFormatting>
  <conditionalFormatting sqref="D456:E456">
    <cfRule type="expression" priority="444" dxfId="1504" stopIfTrue="1">
      <formula>NA()</formula>
    </cfRule>
  </conditionalFormatting>
  <conditionalFormatting sqref="C381">
    <cfRule type="expression" priority="445" dxfId="1504" stopIfTrue="1">
      <formula>NA()</formula>
    </cfRule>
  </conditionalFormatting>
  <conditionalFormatting sqref="B392">
    <cfRule type="expression" priority="446" dxfId="1504" stopIfTrue="1">
      <formula>NA()</formula>
    </cfRule>
  </conditionalFormatting>
  <conditionalFormatting sqref="B410:C411">
    <cfRule type="expression" priority="447" dxfId="1504" stopIfTrue="1">
      <formula>NA()</formula>
    </cfRule>
  </conditionalFormatting>
  <conditionalFormatting sqref="B410:C411">
    <cfRule type="expression" priority="448" dxfId="1504" stopIfTrue="1">
      <formula>NA()</formula>
    </cfRule>
  </conditionalFormatting>
  <conditionalFormatting sqref="B410:C411">
    <cfRule type="expression" priority="449" dxfId="1504" stopIfTrue="1">
      <formula>NA()</formula>
    </cfRule>
  </conditionalFormatting>
  <conditionalFormatting sqref="B410:C411">
    <cfRule type="expression" priority="450" dxfId="1504" stopIfTrue="1">
      <formula>NA()</formula>
    </cfRule>
  </conditionalFormatting>
  <conditionalFormatting sqref="B503">
    <cfRule type="expression" priority="451" dxfId="1504" stopIfTrue="1">
      <formula>NA()</formula>
    </cfRule>
  </conditionalFormatting>
  <conditionalFormatting sqref="B428">
    <cfRule type="expression" priority="452" dxfId="1504" stopIfTrue="1">
      <formula>NA()</formula>
    </cfRule>
  </conditionalFormatting>
  <conditionalFormatting sqref="C428">
    <cfRule type="expression" priority="453" dxfId="1504" stopIfTrue="1">
      <formula>NA()</formula>
    </cfRule>
  </conditionalFormatting>
  <conditionalFormatting sqref="B428:C428">
    <cfRule type="expression" priority="454" dxfId="1504" stopIfTrue="1">
      <formula>NA()</formula>
    </cfRule>
  </conditionalFormatting>
  <conditionalFormatting sqref="B428:C428">
    <cfRule type="expression" priority="455" dxfId="1504" stopIfTrue="1">
      <formula>NA()</formula>
    </cfRule>
  </conditionalFormatting>
  <conditionalFormatting sqref="B428:C428">
    <cfRule type="expression" priority="456" dxfId="1504" stopIfTrue="1">
      <formula>NA()</formula>
    </cfRule>
  </conditionalFormatting>
  <conditionalFormatting sqref="B431:C431">
    <cfRule type="expression" priority="457" dxfId="1504" stopIfTrue="1">
      <formula>NA()</formula>
    </cfRule>
  </conditionalFormatting>
  <conditionalFormatting sqref="C496">
    <cfRule type="expression" priority="458" dxfId="1504" stopIfTrue="1">
      <formula>NA()</formula>
    </cfRule>
  </conditionalFormatting>
  <conditionalFormatting sqref="B502:C502">
    <cfRule type="expression" priority="459" dxfId="1504" stopIfTrue="1">
      <formula>NA()</formula>
    </cfRule>
  </conditionalFormatting>
  <conditionalFormatting sqref="C442">
    <cfRule type="expression" priority="460" dxfId="1504" stopIfTrue="1">
      <formula>NA()</formula>
    </cfRule>
  </conditionalFormatting>
  <conditionalFormatting sqref="B442">
    <cfRule type="expression" priority="461" dxfId="1504" stopIfTrue="1">
      <formula>NA()</formula>
    </cfRule>
  </conditionalFormatting>
  <conditionalFormatting sqref="C443">
    <cfRule type="expression" priority="462" dxfId="1504" stopIfTrue="1">
      <formula>NA()</formula>
    </cfRule>
  </conditionalFormatting>
  <conditionalFormatting sqref="B443">
    <cfRule type="expression" priority="463" dxfId="1504" stopIfTrue="1">
      <formula>NA()</formula>
    </cfRule>
  </conditionalFormatting>
  <conditionalFormatting sqref="B458:C458">
    <cfRule type="expression" priority="464" dxfId="1504" stopIfTrue="1">
      <formula>NA()</formula>
    </cfRule>
  </conditionalFormatting>
  <conditionalFormatting sqref="B450">
    <cfRule type="expression" priority="465" dxfId="1504" stopIfTrue="1">
      <formula>NA()</formula>
    </cfRule>
  </conditionalFormatting>
  <conditionalFormatting sqref="C450">
    <cfRule type="expression" priority="466" dxfId="1504" stopIfTrue="1">
      <formula>NA()</formula>
    </cfRule>
  </conditionalFormatting>
  <conditionalFormatting sqref="B449:C449">
    <cfRule type="expression" priority="467" dxfId="1504" stopIfTrue="1">
      <formula>NA()</formula>
    </cfRule>
  </conditionalFormatting>
  <conditionalFormatting sqref="C451">
    <cfRule type="expression" priority="468" dxfId="1504" stopIfTrue="1">
      <formula>NA()</formula>
    </cfRule>
  </conditionalFormatting>
  <conditionalFormatting sqref="B451">
    <cfRule type="expression" priority="469" dxfId="1504" stopIfTrue="1">
      <formula>NA()</formula>
    </cfRule>
  </conditionalFormatting>
  <conditionalFormatting sqref="B449:C455">
    <cfRule type="expression" priority="470" dxfId="1504" stopIfTrue="1">
      <formula>NA()</formula>
    </cfRule>
  </conditionalFormatting>
  <conditionalFormatting sqref="B449:C455">
    <cfRule type="expression" priority="471" dxfId="1504" stopIfTrue="1">
      <formula>NA()</formula>
    </cfRule>
  </conditionalFormatting>
  <conditionalFormatting sqref="B449:C455">
    <cfRule type="expression" priority="472" dxfId="1504" stopIfTrue="1">
      <formula>NA()</formula>
    </cfRule>
  </conditionalFormatting>
  <conditionalFormatting sqref="B457:C457">
    <cfRule type="expression" priority="473" dxfId="1504" stopIfTrue="1">
      <formula>NA()</formula>
    </cfRule>
  </conditionalFormatting>
  <conditionalFormatting sqref="B456">
    <cfRule type="expression" priority="474" dxfId="1504" stopIfTrue="1">
      <formula>NA()</formula>
    </cfRule>
  </conditionalFormatting>
  <conditionalFormatting sqref="C456">
    <cfRule type="expression" priority="475" dxfId="1504" stopIfTrue="1">
      <formula>NA()</formula>
    </cfRule>
  </conditionalFormatting>
  <conditionalFormatting sqref="C459">
    <cfRule type="expression" priority="476" dxfId="1504" stopIfTrue="1">
      <formula>NA()</formula>
    </cfRule>
  </conditionalFormatting>
  <conditionalFormatting sqref="B459:C459">
    <cfRule type="expression" priority="477" dxfId="1504" stopIfTrue="1">
      <formula>NA()</formula>
    </cfRule>
  </conditionalFormatting>
  <conditionalFormatting sqref="B459:C459">
    <cfRule type="expression" priority="478" dxfId="1504" stopIfTrue="1">
      <formula>NA()</formula>
    </cfRule>
  </conditionalFormatting>
  <conditionalFormatting sqref="C468">
    <cfRule type="expression" priority="479" dxfId="1504" stopIfTrue="1">
      <formula>NA()</formula>
    </cfRule>
  </conditionalFormatting>
  <conditionalFormatting sqref="B471:C471">
    <cfRule type="expression" priority="480" dxfId="1504" stopIfTrue="1">
      <formula>NA()</formula>
    </cfRule>
  </conditionalFormatting>
  <conditionalFormatting sqref="C466">
    <cfRule type="expression" priority="481" dxfId="1504" stopIfTrue="1">
      <formula>NA()</formula>
    </cfRule>
  </conditionalFormatting>
  <conditionalFormatting sqref="D487">
    <cfRule type="expression" priority="482" dxfId="1504" stopIfTrue="1">
      <formula>NA()</formula>
    </cfRule>
  </conditionalFormatting>
  <conditionalFormatting sqref="B494:C494">
    <cfRule type="expression" priority="483" dxfId="1504" stopIfTrue="1">
      <formula>NA()</formula>
    </cfRule>
  </conditionalFormatting>
  <conditionalFormatting sqref="B506">
    <cfRule type="expression" priority="484" dxfId="1504" stopIfTrue="1">
      <formula>NA()</formula>
    </cfRule>
  </conditionalFormatting>
  <conditionalFormatting sqref="B507">
    <cfRule type="expression" priority="485" dxfId="1504" stopIfTrue="1">
      <formula>NA()</formula>
    </cfRule>
  </conditionalFormatting>
  <conditionalFormatting sqref="C516">
    <cfRule type="expression" priority="486" dxfId="1504" stopIfTrue="1">
      <formula>NA()</formula>
    </cfRule>
  </conditionalFormatting>
  <conditionalFormatting sqref="D544:E545">
    <cfRule type="expression" priority="487" dxfId="1504" stopIfTrue="1">
      <formula>NA()</formula>
    </cfRule>
  </conditionalFormatting>
  <conditionalFormatting sqref="D558:E558">
    <cfRule type="expression" priority="488" dxfId="1504" stopIfTrue="1">
      <formula>NA()</formula>
    </cfRule>
  </conditionalFormatting>
  <conditionalFormatting sqref="B557:C557">
    <cfRule type="expression" priority="489" dxfId="1504" stopIfTrue="1">
      <formula>NA()</formula>
    </cfRule>
  </conditionalFormatting>
  <conditionalFormatting sqref="A561">
    <cfRule type="expression" priority="490" dxfId="1504" stopIfTrue="1">
      <formula>NA()</formula>
    </cfRule>
  </conditionalFormatting>
  <conditionalFormatting sqref="D561:E561">
    <cfRule type="expression" priority="491" dxfId="1504" stopIfTrue="1">
      <formula>NA()</formula>
    </cfRule>
  </conditionalFormatting>
  <conditionalFormatting sqref="B561:C561">
    <cfRule type="expression" priority="492" dxfId="1504" stopIfTrue="1">
      <formula>NA()</formula>
    </cfRule>
  </conditionalFormatting>
  <conditionalFormatting sqref="A598">
    <cfRule type="expression" priority="493" dxfId="1504" stopIfTrue="1">
      <formula>NA()</formula>
    </cfRule>
  </conditionalFormatting>
  <conditionalFormatting sqref="D598:E598">
    <cfRule type="expression" priority="494" dxfId="1504" stopIfTrue="1">
      <formula>NA()</formula>
    </cfRule>
  </conditionalFormatting>
  <conditionalFormatting sqref="B598:C598">
    <cfRule type="expression" priority="495" dxfId="1504" stopIfTrue="1">
      <formula>NA()</formula>
    </cfRule>
  </conditionalFormatting>
  <conditionalFormatting sqref="A601">
    <cfRule type="expression" priority="496" dxfId="1504" stopIfTrue="1">
      <formula>NA()</formula>
    </cfRule>
  </conditionalFormatting>
  <conditionalFormatting sqref="D601:E601">
    <cfRule type="expression" priority="497" dxfId="1504" stopIfTrue="1">
      <formula>NA()</formula>
    </cfRule>
  </conditionalFormatting>
  <conditionalFormatting sqref="B601:C601">
    <cfRule type="expression" priority="498" dxfId="1504" stopIfTrue="1">
      <formula>NA()</formula>
    </cfRule>
  </conditionalFormatting>
  <conditionalFormatting sqref="D314:E314">
    <cfRule type="expression" priority="499" dxfId="1504" stopIfTrue="1">
      <formula>NA()</formula>
    </cfRule>
  </conditionalFormatting>
  <conditionalFormatting sqref="D364:E364">
    <cfRule type="expression" priority="500" dxfId="1504" stopIfTrue="1">
      <formula>NA()</formula>
    </cfRule>
  </conditionalFormatting>
  <conditionalFormatting sqref="D323:E323">
    <cfRule type="expression" priority="501" dxfId="1504" stopIfTrue="1">
      <formula>NA()</formula>
    </cfRule>
  </conditionalFormatting>
  <conditionalFormatting sqref="D322:E322">
    <cfRule type="expression" priority="502" dxfId="1504" stopIfTrue="1">
      <formula>NA()</formula>
    </cfRule>
  </conditionalFormatting>
  <conditionalFormatting sqref="D282:E282">
    <cfRule type="expression" priority="503" dxfId="1504" stopIfTrue="1">
      <formula>NA()</formula>
    </cfRule>
  </conditionalFormatting>
  <conditionalFormatting sqref="D115:E115">
    <cfRule type="expression" priority="504" dxfId="1504" stopIfTrue="1">
      <formula>NA()</formula>
    </cfRule>
  </conditionalFormatting>
  <conditionalFormatting sqref="D121:E121">
    <cfRule type="expression" priority="505" dxfId="1504" stopIfTrue="1">
      <formula>NA()</formula>
    </cfRule>
  </conditionalFormatting>
  <conditionalFormatting sqref="D179:E179">
    <cfRule type="expression" priority="506" dxfId="1504" stopIfTrue="1">
      <formula>NA()</formula>
    </cfRule>
  </conditionalFormatting>
  <conditionalFormatting sqref="D294:E294">
    <cfRule type="expression" priority="507" dxfId="1504" stopIfTrue="1">
      <formula>NA()</formula>
    </cfRule>
  </conditionalFormatting>
  <conditionalFormatting sqref="D263:E264">
    <cfRule type="expression" priority="508" dxfId="1504" stopIfTrue="1">
      <formula>NA()</formula>
    </cfRule>
  </conditionalFormatting>
  <conditionalFormatting sqref="D265:E268">
    <cfRule type="expression" priority="509" dxfId="1504" stopIfTrue="1">
      <formula>NA()</formula>
    </cfRule>
  </conditionalFormatting>
  <conditionalFormatting sqref="D132:E132">
    <cfRule type="expression" priority="510" dxfId="1504" stopIfTrue="1">
      <formula>NA()</formula>
    </cfRule>
  </conditionalFormatting>
  <conditionalFormatting sqref="D131:E131">
    <cfRule type="expression" priority="511" dxfId="1504" stopIfTrue="1">
      <formula>NA()</formula>
    </cfRule>
  </conditionalFormatting>
  <conditionalFormatting sqref="D91:E92">
    <cfRule type="expression" priority="512" dxfId="1504" stopIfTrue="1">
      <formula>NA()</formula>
    </cfRule>
  </conditionalFormatting>
  <conditionalFormatting sqref="D83:E83">
    <cfRule type="expression" priority="513" dxfId="1504" stopIfTrue="1">
      <formula>NA()</formula>
    </cfRule>
  </conditionalFormatting>
  <conditionalFormatting sqref="A83:A86">
    <cfRule type="expression" priority="514" dxfId="1504" stopIfTrue="1">
      <formula>NA()</formula>
    </cfRule>
  </conditionalFormatting>
  <conditionalFormatting sqref="D153:E153">
    <cfRule type="expression" priority="515" dxfId="1504" stopIfTrue="1">
      <formula>NA()</formula>
    </cfRule>
  </conditionalFormatting>
  <conditionalFormatting sqref="D134:E134">
    <cfRule type="expression" priority="516" dxfId="1504" stopIfTrue="1">
      <formula>NA()</formula>
    </cfRule>
  </conditionalFormatting>
  <conditionalFormatting sqref="D141:E141">
    <cfRule type="expression" priority="517" dxfId="1504" stopIfTrue="1">
      <formula>NA()</formula>
    </cfRule>
  </conditionalFormatting>
  <conditionalFormatting sqref="D302:E302">
    <cfRule type="expression" priority="518" dxfId="1504" stopIfTrue="1">
      <formula>NA()</formula>
    </cfRule>
  </conditionalFormatting>
  <conditionalFormatting sqref="D26:E29">
    <cfRule type="expression" priority="519" dxfId="1504" stopIfTrue="1">
      <formula>NA()</formula>
    </cfRule>
  </conditionalFormatting>
  <conditionalFormatting sqref="A51">
    <cfRule type="expression" priority="520" dxfId="1504" stopIfTrue="1">
      <formula>NA()</formula>
    </cfRule>
  </conditionalFormatting>
  <conditionalFormatting sqref="D176:E176">
    <cfRule type="expression" priority="521" dxfId="1504" stopIfTrue="1">
      <formula>NA()</formula>
    </cfRule>
  </conditionalFormatting>
  <conditionalFormatting sqref="D177:E177">
    <cfRule type="expression" priority="522" dxfId="1504" stopIfTrue="1">
      <formula>NA()</formula>
    </cfRule>
  </conditionalFormatting>
  <conditionalFormatting sqref="A296:A299">
    <cfRule type="expression" priority="523" dxfId="1504" stopIfTrue="1">
      <formula>NA()</formula>
    </cfRule>
  </conditionalFormatting>
  <conditionalFormatting sqref="D222:E222">
    <cfRule type="expression" priority="524" dxfId="1504" stopIfTrue="1">
      <formula>NA()</formula>
    </cfRule>
  </conditionalFormatting>
  <conditionalFormatting sqref="D219:E219">
    <cfRule type="expression" priority="525" dxfId="1504" stopIfTrue="1">
      <formula>NA()</formula>
    </cfRule>
  </conditionalFormatting>
  <conditionalFormatting sqref="D191:E191">
    <cfRule type="expression" priority="526" dxfId="1504" stopIfTrue="1">
      <formula>NA()</formula>
    </cfRule>
  </conditionalFormatting>
  <conditionalFormatting sqref="D363:E363">
    <cfRule type="expression" priority="527" dxfId="1504" stopIfTrue="1">
      <formula>NA()</formula>
    </cfRule>
  </conditionalFormatting>
  <conditionalFormatting sqref="D147:E147">
    <cfRule type="expression" priority="528" dxfId="1504" stopIfTrue="1">
      <formula>NA()</formula>
    </cfRule>
  </conditionalFormatting>
  <conditionalFormatting sqref="D151:E151">
    <cfRule type="expression" priority="529" dxfId="1504" stopIfTrue="1">
      <formula>NA()</formula>
    </cfRule>
  </conditionalFormatting>
  <conditionalFormatting sqref="D183:E183">
    <cfRule type="expression" priority="530" dxfId="1504" stopIfTrue="1">
      <formula>NA()</formula>
    </cfRule>
  </conditionalFormatting>
  <conditionalFormatting sqref="D228:E228">
    <cfRule type="expression" priority="531" dxfId="1504" stopIfTrue="1">
      <formula>NA()</formula>
    </cfRule>
  </conditionalFormatting>
  <conditionalFormatting sqref="E341">
    <cfRule type="expression" priority="532" dxfId="1504" stopIfTrue="1">
      <formula>NA()</formula>
    </cfRule>
  </conditionalFormatting>
  <conditionalFormatting sqref="D135:E135">
    <cfRule type="expression" priority="533" dxfId="1504" stopIfTrue="1">
      <formula>NA()</formula>
    </cfRule>
  </conditionalFormatting>
  <conditionalFormatting sqref="D98:E99">
    <cfRule type="expression" priority="534" dxfId="1504" stopIfTrue="1">
      <formula>NA()</formula>
    </cfRule>
  </conditionalFormatting>
  <conditionalFormatting sqref="D97:E97">
    <cfRule type="expression" priority="535" dxfId="1504" stopIfTrue="1">
      <formula>NA()</formula>
    </cfRule>
  </conditionalFormatting>
  <conditionalFormatting sqref="D114:E114">
    <cfRule type="expression" priority="536" dxfId="1504" stopIfTrue="1">
      <formula>NA()</formula>
    </cfRule>
  </conditionalFormatting>
  <conditionalFormatting sqref="D114:E114">
    <cfRule type="expression" priority="537" dxfId="1504" stopIfTrue="1">
      <formula>NA()</formula>
    </cfRule>
  </conditionalFormatting>
  <conditionalFormatting sqref="D136:E136">
    <cfRule type="expression" priority="538" dxfId="1504" stopIfTrue="1">
      <formula>NA()</formula>
    </cfRule>
  </conditionalFormatting>
  <conditionalFormatting sqref="D135:E135">
    <cfRule type="expression" priority="539" dxfId="1504" stopIfTrue="1">
      <formula>NA()</formula>
    </cfRule>
  </conditionalFormatting>
  <conditionalFormatting sqref="D64:E64">
    <cfRule type="expression" priority="540" dxfId="1504" stopIfTrue="1">
      <formula>NA()</formula>
    </cfRule>
  </conditionalFormatting>
  <conditionalFormatting sqref="D320:E320">
    <cfRule type="expression" priority="541" dxfId="1504" stopIfTrue="1">
      <formula>NA()</formula>
    </cfRule>
  </conditionalFormatting>
  <conditionalFormatting sqref="D329:E329">
    <cfRule type="expression" priority="542" dxfId="1504" stopIfTrue="1">
      <formula>NA()</formula>
    </cfRule>
  </conditionalFormatting>
  <conditionalFormatting sqref="D180:E180">
    <cfRule type="expression" priority="543" dxfId="1504" stopIfTrue="1">
      <formula>NA()</formula>
    </cfRule>
  </conditionalFormatting>
  <conditionalFormatting sqref="D299:E299">
    <cfRule type="expression" priority="544" dxfId="1504" stopIfTrue="1">
      <formula>NA()</formula>
    </cfRule>
  </conditionalFormatting>
  <conditionalFormatting sqref="A270">
    <cfRule type="expression" priority="545" dxfId="1504" stopIfTrue="1">
      <formula>NA()</formula>
    </cfRule>
  </conditionalFormatting>
  <conditionalFormatting sqref="D133:E133">
    <cfRule type="expression" priority="546" dxfId="1504" stopIfTrue="1">
      <formula>NA()</formula>
    </cfRule>
  </conditionalFormatting>
  <conditionalFormatting sqref="D142:E142">
    <cfRule type="expression" priority="547" dxfId="1504" stopIfTrue="1">
      <formula>NA()</formula>
    </cfRule>
  </conditionalFormatting>
  <conditionalFormatting sqref="D140:E140">
    <cfRule type="expression" priority="548" dxfId="1504" stopIfTrue="1">
      <formula>NA()</formula>
    </cfRule>
  </conditionalFormatting>
  <conditionalFormatting sqref="A36:A38">
    <cfRule type="expression" priority="549" dxfId="1504" stopIfTrue="1">
      <formula>NA()</formula>
    </cfRule>
  </conditionalFormatting>
  <conditionalFormatting sqref="A35">
    <cfRule type="expression" priority="550" dxfId="1504" stopIfTrue="1">
      <formula>NA()</formula>
    </cfRule>
  </conditionalFormatting>
  <conditionalFormatting sqref="D45:E47">
    <cfRule type="expression" priority="551" dxfId="1504" stopIfTrue="1">
      <formula>NA()</formula>
    </cfRule>
  </conditionalFormatting>
  <conditionalFormatting sqref="A53:A55">
    <cfRule type="expression" priority="552" dxfId="1504" stopIfTrue="1">
      <formula>NA()</formula>
    </cfRule>
  </conditionalFormatting>
  <conditionalFormatting sqref="D276:E278">
    <cfRule type="expression" priority="553" dxfId="1504" stopIfTrue="1">
      <formula>NA()</formula>
    </cfRule>
  </conditionalFormatting>
  <conditionalFormatting sqref="D280:E280">
    <cfRule type="expression" priority="554" dxfId="1504" stopIfTrue="1">
      <formula>NA()</formula>
    </cfRule>
  </conditionalFormatting>
  <conditionalFormatting sqref="D281:E281">
    <cfRule type="expression" priority="555" dxfId="1504" stopIfTrue="1">
      <formula>NA()</formula>
    </cfRule>
  </conditionalFormatting>
  <conditionalFormatting sqref="D124:E124">
    <cfRule type="expression" priority="556" dxfId="1504" stopIfTrue="1">
      <formula>NA()</formula>
    </cfRule>
  </conditionalFormatting>
  <conditionalFormatting sqref="D226:E226">
    <cfRule type="expression" priority="557" dxfId="1504" stopIfTrue="1">
      <formula>NA()</formula>
    </cfRule>
  </conditionalFormatting>
  <conditionalFormatting sqref="E321">
    <cfRule type="expression" priority="558" dxfId="1504" stopIfTrue="1">
      <formula>NA()</formula>
    </cfRule>
  </conditionalFormatting>
  <conditionalFormatting sqref="E327">
    <cfRule type="expression" priority="559" dxfId="1504" stopIfTrue="1">
      <formula>NA()</formula>
    </cfRule>
  </conditionalFormatting>
  <conditionalFormatting sqref="E336">
    <cfRule type="expression" priority="560" dxfId="1504" stopIfTrue="1">
      <formula>NA()</formula>
    </cfRule>
  </conditionalFormatting>
  <conditionalFormatting sqref="D136:E136">
    <cfRule type="expression" priority="561" dxfId="1504" stopIfTrue="1">
      <formula>NA()</formula>
    </cfRule>
  </conditionalFormatting>
  <conditionalFormatting sqref="E90">
    <cfRule type="expression" priority="562" dxfId="1504" stopIfTrue="1">
      <formula>NA()</formula>
    </cfRule>
  </conditionalFormatting>
  <conditionalFormatting sqref="E100">
    <cfRule type="expression" priority="563" dxfId="1504" stopIfTrue="1">
      <formula>NA()</formula>
    </cfRule>
  </conditionalFormatting>
  <conditionalFormatting sqref="A328">
    <cfRule type="expression" priority="564" dxfId="1504" stopIfTrue="1">
      <formula>NA()</formula>
    </cfRule>
  </conditionalFormatting>
  <conditionalFormatting sqref="B97">
    <cfRule type="expression" priority="565" dxfId="1504" stopIfTrue="1">
      <formula>NA()</formula>
    </cfRule>
  </conditionalFormatting>
  <conditionalFormatting sqref="B41">
    <cfRule type="expression" priority="566" dxfId="1504" stopIfTrue="1">
      <formula>NA()</formula>
    </cfRule>
  </conditionalFormatting>
  <conditionalFormatting sqref="C41">
    <cfRule type="expression" priority="567" dxfId="1504" stopIfTrue="1">
      <formula>NA()</formula>
    </cfRule>
  </conditionalFormatting>
  <conditionalFormatting sqref="B80:C80">
    <cfRule type="expression" priority="568" dxfId="1504" stopIfTrue="1">
      <formula>NA()</formula>
    </cfRule>
  </conditionalFormatting>
  <conditionalFormatting sqref="C79">
    <cfRule type="expression" priority="569" dxfId="1504" stopIfTrue="1">
      <formula>NA()</formula>
    </cfRule>
  </conditionalFormatting>
  <conditionalFormatting sqref="B79">
    <cfRule type="expression" priority="570" dxfId="1504" stopIfTrue="1">
      <formula>NA()</formula>
    </cfRule>
  </conditionalFormatting>
  <conditionalFormatting sqref="B72:C72">
    <cfRule type="expression" priority="571" dxfId="1504" stopIfTrue="1">
      <formula>NA()</formula>
    </cfRule>
  </conditionalFormatting>
  <conditionalFormatting sqref="C95">
    <cfRule type="expression" priority="572" dxfId="1504" stopIfTrue="1">
      <formula>NA()</formula>
    </cfRule>
  </conditionalFormatting>
  <conditionalFormatting sqref="B103">
    <cfRule type="expression" priority="573" dxfId="1504" stopIfTrue="1">
      <formula>NA()</formula>
    </cfRule>
  </conditionalFormatting>
  <conditionalFormatting sqref="C39">
    <cfRule type="expression" priority="574" dxfId="1504" stopIfTrue="1">
      <formula>NA()</formula>
    </cfRule>
  </conditionalFormatting>
  <conditionalFormatting sqref="B83:C83">
    <cfRule type="expression" priority="575" dxfId="1504" stopIfTrue="1">
      <formula>NA()</formula>
    </cfRule>
  </conditionalFormatting>
  <conditionalFormatting sqref="B85:C85">
    <cfRule type="expression" priority="576" dxfId="1504" stopIfTrue="1">
      <formula>NA()</formula>
    </cfRule>
  </conditionalFormatting>
  <conditionalFormatting sqref="B92:C92">
    <cfRule type="expression" priority="577" dxfId="1504" stopIfTrue="1">
      <formula>NA()</formula>
    </cfRule>
  </conditionalFormatting>
  <conditionalFormatting sqref="C96">
    <cfRule type="expression" priority="578" dxfId="1504" stopIfTrue="1">
      <formula>NA()</formula>
    </cfRule>
  </conditionalFormatting>
  <conditionalFormatting sqref="B96">
    <cfRule type="expression" priority="579" dxfId="1504" stopIfTrue="1">
      <formula>NA()</formula>
    </cfRule>
  </conditionalFormatting>
  <conditionalFormatting sqref="B101">
    <cfRule type="expression" priority="580" dxfId="1504" stopIfTrue="1">
      <formula>NA()</formula>
    </cfRule>
  </conditionalFormatting>
  <conditionalFormatting sqref="B110">
    <cfRule type="expression" priority="581" dxfId="1504" stopIfTrue="1">
      <formula>NA()</formula>
    </cfRule>
  </conditionalFormatting>
  <conditionalFormatting sqref="B110">
    <cfRule type="expression" priority="582" dxfId="1504" stopIfTrue="1">
      <formula>NA()</formula>
    </cfRule>
  </conditionalFormatting>
  <conditionalFormatting sqref="C110">
    <cfRule type="expression" priority="583" dxfId="1504" stopIfTrue="1">
      <formula>NA()</formula>
    </cfRule>
  </conditionalFormatting>
  <conditionalFormatting sqref="B125:C125">
    <cfRule type="expression" priority="584" dxfId="1504" stopIfTrue="1">
      <formula>NA()</formula>
    </cfRule>
  </conditionalFormatting>
  <conditionalFormatting sqref="B115:C115">
    <cfRule type="expression" priority="585" dxfId="1504" stopIfTrue="1">
      <formula>NA()</formula>
    </cfRule>
  </conditionalFormatting>
  <conditionalFormatting sqref="B121:C121">
    <cfRule type="expression" priority="586" dxfId="1504" stopIfTrue="1">
      <formula>NA()</formula>
    </cfRule>
  </conditionalFormatting>
  <conditionalFormatting sqref="B158:C158">
    <cfRule type="expression" priority="587" dxfId="1504" stopIfTrue="1">
      <formula>NA()</formula>
    </cfRule>
  </conditionalFormatting>
  <conditionalFormatting sqref="B149:C149">
    <cfRule type="expression" priority="588" dxfId="1504" stopIfTrue="1">
      <formula>NA()</formula>
    </cfRule>
  </conditionalFormatting>
  <conditionalFormatting sqref="A138">
    <cfRule type="expression" priority="589" dxfId="1504" stopIfTrue="1">
      <formula>NA()</formula>
    </cfRule>
  </conditionalFormatting>
  <conditionalFormatting sqref="B114:C114">
    <cfRule type="expression" priority="590" dxfId="1504" stopIfTrue="1">
      <formula>NA()</formula>
    </cfRule>
  </conditionalFormatting>
  <conditionalFormatting sqref="E256">
    <cfRule type="expression" priority="591" dxfId="1504" stopIfTrue="1">
      <formula>NA()</formula>
    </cfRule>
  </conditionalFormatting>
  <conditionalFormatting sqref="D257:E257">
    <cfRule type="expression" priority="592" dxfId="1504" stopIfTrue="1">
      <formula>NA()</formula>
    </cfRule>
  </conditionalFormatting>
  <conditionalFormatting sqref="C339">
    <cfRule type="expression" priority="593" dxfId="1504" stopIfTrue="1">
      <formula>NA()</formula>
    </cfRule>
  </conditionalFormatting>
  <conditionalFormatting sqref="B237:C237">
    <cfRule type="expression" priority="594" dxfId="1504" stopIfTrue="1">
      <formula>NA()</formula>
    </cfRule>
  </conditionalFormatting>
  <conditionalFormatting sqref="B205:C205">
    <cfRule type="expression" priority="595" dxfId="1504" stopIfTrue="1">
      <formula>NA()</formula>
    </cfRule>
  </conditionalFormatting>
  <conditionalFormatting sqref="B203:C203">
    <cfRule type="expression" priority="596" dxfId="1504" stopIfTrue="1">
      <formula>NA()</formula>
    </cfRule>
  </conditionalFormatting>
  <conditionalFormatting sqref="B206:C206">
    <cfRule type="expression" priority="597" dxfId="1504" stopIfTrue="1">
      <formula>NA()</formula>
    </cfRule>
  </conditionalFormatting>
  <conditionalFormatting sqref="B238:C238">
    <cfRule type="expression" priority="598" dxfId="1504" stopIfTrue="1">
      <formula>NA()</formula>
    </cfRule>
  </conditionalFormatting>
  <conditionalFormatting sqref="B256">
    <cfRule type="expression" priority="599" dxfId="1504" stopIfTrue="1">
      <formula>NA()</formula>
    </cfRule>
  </conditionalFormatting>
  <conditionalFormatting sqref="C256">
    <cfRule type="expression" priority="600" dxfId="1504" stopIfTrue="1">
      <formula>NA()</formula>
    </cfRule>
  </conditionalFormatting>
  <conditionalFormatting sqref="B268:C268">
    <cfRule type="expression" priority="601" dxfId="1504" stopIfTrue="1">
      <formula>NA()</formula>
    </cfRule>
  </conditionalFormatting>
  <conditionalFormatting sqref="B324:C325">
    <cfRule type="expression" priority="602" dxfId="1504" stopIfTrue="1">
      <formula>NA()</formula>
    </cfRule>
  </conditionalFormatting>
  <conditionalFormatting sqref="B286:C286">
    <cfRule type="expression" priority="603" dxfId="1504" stopIfTrue="1">
      <formula>NA()</formula>
    </cfRule>
  </conditionalFormatting>
  <conditionalFormatting sqref="B299">
    <cfRule type="expression" priority="604" dxfId="1504" stopIfTrue="1">
      <formula>NA()</formula>
    </cfRule>
  </conditionalFormatting>
  <conditionalFormatting sqref="B317:C318">
    <cfRule type="expression" priority="605" dxfId="1504" stopIfTrue="1">
      <formula>NA()</formula>
    </cfRule>
  </conditionalFormatting>
  <conditionalFormatting sqref="B316:C316">
    <cfRule type="expression" priority="606" dxfId="1504" stopIfTrue="1">
      <formula>NA()</formula>
    </cfRule>
  </conditionalFormatting>
  <conditionalFormatting sqref="B314:C314">
    <cfRule type="expression" priority="607" dxfId="1504" stopIfTrue="1">
      <formula>NA()</formula>
    </cfRule>
  </conditionalFormatting>
  <conditionalFormatting sqref="B313:C313">
    <cfRule type="expression" priority="608" dxfId="1504" stopIfTrue="1">
      <formula>NA()</formula>
    </cfRule>
  </conditionalFormatting>
  <conditionalFormatting sqref="B311:C311">
    <cfRule type="expression" priority="609" dxfId="1504" stopIfTrue="1">
      <formula>NA()</formula>
    </cfRule>
  </conditionalFormatting>
  <conditionalFormatting sqref="B326:C326">
    <cfRule type="expression" priority="610" dxfId="1504" stopIfTrue="1">
      <formula>NA()</formula>
    </cfRule>
  </conditionalFormatting>
  <conditionalFormatting sqref="C344">
    <cfRule type="expression" priority="611" dxfId="1504" stopIfTrue="1">
      <formula>NA()</formula>
    </cfRule>
  </conditionalFormatting>
  <conditionalFormatting sqref="B365">
    <cfRule type="expression" priority="612" dxfId="1504" stopIfTrue="1">
      <formula>NA()</formula>
    </cfRule>
  </conditionalFormatting>
  <conditionalFormatting sqref="B302:C302">
    <cfRule type="expression" priority="613" dxfId="1504" stopIfTrue="1">
      <formula>NA()</formula>
    </cfRule>
  </conditionalFormatting>
  <conditionalFormatting sqref="B275">
    <cfRule type="expression" priority="614" dxfId="1504" stopIfTrue="1">
      <formula>NA()</formula>
    </cfRule>
  </conditionalFormatting>
  <conditionalFormatting sqref="B281:C281">
    <cfRule type="expression" priority="615" dxfId="1504" stopIfTrue="1">
      <formula>NA()</formula>
    </cfRule>
  </conditionalFormatting>
  <conditionalFormatting sqref="B279:C280">
    <cfRule type="expression" priority="616" dxfId="1504" stopIfTrue="1">
      <formula>NA()</formula>
    </cfRule>
  </conditionalFormatting>
  <conditionalFormatting sqref="B282:C283">
    <cfRule type="expression" priority="617" dxfId="1504" stopIfTrue="1">
      <formula>NA()</formula>
    </cfRule>
  </conditionalFormatting>
  <conditionalFormatting sqref="B288">
    <cfRule type="expression" priority="618" dxfId="1504" stopIfTrue="1">
      <formula>NA()</formula>
    </cfRule>
  </conditionalFormatting>
  <conditionalFormatting sqref="C288">
    <cfRule type="expression" priority="619" dxfId="1504" stopIfTrue="1">
      <formula>NA()</formula>
    </cfRule>
  </conditionalFormatting>
  <conditionalFormatting sqref="B293:C293">
    <cfRule type="expression" priority="620" dxfId="1504" stopIfTrue="1">
      <formula>NA()</formula>
    </cfRule>
  </conditionalFormatting>
  <conditionalFormatting sqref="B297">
    <cfRule type="expression" priority="621" dxfId="1504" stopIfTrue="1">
      <formula>NA()</formula>
    </cfRule>
  </conditionalFormatting>
  <conditionalFormatting sqref="B296">
    <cfRule type="expression" priority="622" dxfId="1504" stopIfTrue="1">
      <formula>NA()</formula>
    </cfRule>
  </conditionalFormatting>
  <conditionalFormatting sqref="C299">
    <cfRule type="expression" priority="623" dxfId="1504" stopIfTrue="1">
      <formula>NA()</formula>
    </cfRule>
  </conditionalFormatting>
  <conditionalFormatting sqref="B303:C303">
    <cfRule type="expression" priority="624" dxfId="1504" stopIfTrue="1">
      <formula>NA()</formula>
    </cfRule>
  </conditionalFormatting>
  <conditionalFormatting sqref="B306:C306">
    <cfRule type="expression" priority="625" dxfId="1504" stopIfTrue="1">
      <formula>NA()</formula>
    </cfRule>
  </conditionalFormatting>
  <conditionalFormatting sqref="B307:C307">
    <cfRule type="expression" priority="626" dxfId="1504" stopIfTrue="1">
      <formula>NA()</formula>
    </cfRule>
  </conditionalFormatting>
  <conditionalFormatting sqref="C277">
    <cfRule type="expression" priority="627" dxfId="1504" stopIfTrue="1">
      <formula>NA()</formula>
    </cfRule>
  </conditionalFormatting>
  <conditionalFormatting sqref="B370:C370">
    <cfRule type="expression" priority="628" dxfId="1504" stopIfTrue="1">
      <formula>NA()</formula>
    </cfRule>
  </conditionalFormatting>
  <conditionalFormatting sqref="C349">
    <cfRule type="expression" priority="629" dxfId="1504" stopIfTrue="1">
      <formula>NA()</formula>
    </cfRule>
  </conditionalFormatting>
  <conditionalFormatting sqref="B348:C348">
    <cfRule type="expression" priority="630" dxfId="1504" stopIfTrue="1">
      <formula>NA()</formula>
    </cfRule>
  </conditionalFormatting>
  <conditionalFormatting sqref="C367">
    <cfRule type="expression" priority="631" dxfId="1504" stopIfTrue="1">
      <formula>NA()</formula>
    </cfRule>
  </conditionalFormatting>
  <conditionalFormatting sqref="C359">
    <cfRule type="expression" priority="632" dxfId="1504" stopIfTrue="1">
      <formula>NA()</formula>
    </cfRule>
  </conditionalFormatting>
  <conditionalFormatting sqref="B354:C354">
    <cfRule type="expression" priority="633" dxfId="1504" stopIfTrue="1">
      <formula>NA()</formula>
    </cfRule>
  </conditionalFormatting>
  <conditionalFormatting sqref="B351">
    <cfRule type="expression" priority="634" dxfId="1504" stopIfTrue="1">
      <formula>NA()</formula>
    </cfRule>
  </conditionalFormatting>
  <conditionalFormatting sqref="C351">
    <cfRule type="expression" priority="635" dxfId="1504" stopIfTrue="1">
      <formula>NA()</formula>
    </cfRule>
  </conditionalFormatting>
  <conditionalFormatting sqref="C366">
    <cfRule type="expression" priority="636" dxfId="1504" stopIfTrue="1">
      <formula>NA()</formula>
    </cfRule>
  </conditionalFormatting>
  <conditionalFormatting sqref="B366">
    <cfRule type="expression" priority="637" dxfId="1504" stopIfTrue="1">
      <formula>NA()</formula>
    </cfRule>
  </conditionalFormatting>
  <conditionalFormatting sqref="C365">
    <cfRule type="expression" priority="638" dxfId="1504" stopIfTrue="1">
      <formula>NA()</formula>
    </cfRule>
  </conditionalFormatting>
  <conditionalFormatting sqref="B363:C363">
    <cfRule type="expression" priority="639" dxfId="1504" stopIfTrue="1">
      <formula>NA()</formula>
    </cfRule>
  </conditionalFormatting>
  <conditionalFormatting sqref="D201:E201">
    <cfRule type="expression" priority="640" dxfId="1504" stopIfTrue="1">
      <formula>NA()</formula>
    </cfRule>
  </conditionalFormatting>
  <conditionalFormatting sqref="D201:E201">
    <cfRule type="expression" priority="641" dxfId="1504" stopIfTrue="1">
      <formula>NA()</formula>
    </cfRule>
  </conditionalFormatting>
  <conditionalFormatting sqref="A201:C201">
    <cfRule type="expression" priority="642" dxfId="1504" stopIfTrue="1">
      <formula>NA()</formula>
    </cfRule>
  </conditionalFormatting>
  <conditionalFormatting sqref="A201">
    <cfRule type="expression" priority="643" dxfId="1504" stopIfTrue="1">
      <formula>NA()</formula>
    </cfRule>
  </conditionalFormatting>
  <conditionalFormatting sqref="B201:C201">
    <cfRule type="expression" priority="644" dxfId="1504" stopIfTrue="1">
      <formula>NA()</formula>
    </cfRule>
  </conditionalFormatting>
  <conditionalFormatting sqref="A248:A249">
    <cfRule type="expression" priority="645" dxfId="1504" stopIfTrue="1">
      <formula>NA()</formula>
    </cfRule>
  </conditionalFormatting>
  <conditionalFormatting sqref="B87:C87">
    <cfRule type="expression" priority="646" dxfId="1504" stopIfTrue="1">
      <formula>NA()</formula>
    </cfRule>
  </conditionalFormatting>
  <conditionalFormatting sqref="B87:C87">
    <cfRule type="expression" priority="647" dxfId="1504" stopIfTrue="1">
      <formula>NA()</formula>
    </cfRule>
  </conditionalFormatting>
  <conditionalFormatting sqref="B233">
    <cfRule type="expression" priority="648" dxfId="1504" stopIfTrue="1">
      <formula>NA()</formula>
    </cfRule>
  </conditionalFormatting>
  <conditionalFormatting sqref="C251">
    <cfRule type="expression" priority="649" dxfId="1504" stopIfTrue="1">
      <formula>NA()</formula>
    </cfRule>
  </conditionalFormatting>
  <conditionalFormatting sqref="C445">
    <cfRule type="expression" priority="650" dxfId="1504" stopIfTrue="1">
      <formula>NA()</formula>
    </cfRule>
  </conditionalFormatting>
  <conditionalFormatting sqref="A419:C419">
    <cfRule type="expression" priority="651" dxfId="1504" stopIfTrue="1">
      <formula>NA()</formula>
    </cfRule>
  </conditionalFormatting>
  <conditionalFormatting sqref="A386">
    <cfRule type="expression" priority="652" dxfId="1504" stopIfTrue="1">
      <formula>NA()</formula>
    </cfRule>
  </conditionalFormatting>
  <conditionalFormatting sqref="B399:C399">
    <cfRule type="expression" priority="653" dxfId="1504" stopIfTrue="1">
      <formula>NA()</formula>
    </cfRule>
  </conditionalFormatting>
  <conditionalFormatting sqref="D392:E392">
    <cfRule type="expression" priority="654" dxfId="1504" stopIfTrue="1">
      <formula>NA()</formula>
    </cfRule>
  </conditionalFormatting>
  <conditionalFormatting sqref="D442:E442">
    <cfRule type="expression" priority="655" dxfId="1504" stopIfTrue="1">
      <formula>NA()</formula>
    </cfRule>
  </conditionalFormatting>
  <conditionalFormatting sqref="D519:E519">
    <cfRule type="expression" priority="656" dxfId="1504" stopIfTrue="1">
      <formula>NA()</formula>
    </cfRule>
  </conditionalFormatting>
  <conditionalFormatting sqref="B405">
    <cfRule type="expression" priority="657" dxfId="1504" stopIfTrue="1">
      <formula>NA()</formula>
    </cfRule>
  </conditionalFormatting>
  <conditionalFormatting sqref="C405">
    <cfRule type="expression" priority="658" dxfId="1504" stopIfTrue="1">
      <formula>NA()</formula>
    </cfRule>
  </conditionalFormatting>
  <conditionalFormatting sqref="D424:E424">
    <cfRule type="expression" priority="659" dxfId="1504" stopIfTrue="1">
      <formula>NA()</formula>
    </cfRule>
  </conditionalFormatting>
  <conditionalFormatting sqref="D436:E436">
    <cfRule type="expression" priority="660" dxfId="1504" stopIfTrue="1">
      <formula>NA()</formula>
    </cfRule>
  </conditionalFormatting>
  <conditionalFormatting sqref="D436:E436">
    <cfRule type="expression" priority="661" dxfId="1504" stopIfTrue="1">
      <formula>NA()</formula>
    </cfRule>
  </conditionalFormatting>
  <conditionalFormatting sqref="D436:E436">
    <cfRule type="expression" priority="662" dxfId="1504" stopIfTrue="1">
      <formula>NA()</formula>
    </cfRule>
  </conditionalFormatting>
  <conditionalFormatting sqref="A427:E427">
    <cfRule type="expression" priority="663" dxfId="1504" stopIfTrue="1">
      <formula>NA()</formula>
    </cfRule>
  </conditionalFormatting>
  <conditionalFormatting sqref="D468:E468">
    <cfRule type="expression" priority="664" dxfId="1504" stopIfTrue="1">
      <formula>NA()</formula>
    </cfRule>
  </conditionalFormatting>
  <conditionalFormatting sqref="C491">
    <cfRule type="expression" priority="665" dxfId="1504" stopIfTrue="1">
      <formula>NA()</formula>
    </cfRule>
  </conditionalFormatting>
  <conditionalFormatting sqref="D497:E497">
    <cfRule type="expression" priority="666" dxfId="1504" stopIfTrue="1">
      <formula>NA()</formula>
    </cfRule>
  </conditionalFormatting>
  <conditionalFormatting sqref="D498:E498">
    <cfRule type="expression" priority="667" dxfId="1504" stopIfTrue="1">
      <formula>NA()</formula>
    </cfRule>
  </conditionalFormatting>
  <conditionalFormatting sqref="D511:E511">
    <cfRule type="expression" priority="668" dxfId="1504" stopIfTrue="1">
      <formula>NA()</formula>
    </cfRule>
  </conditionalFormatting>
  <conditionalFormatting sqref="D511:E511">
    <cfRule type="expression" priority="669" dxfId="1504" stopIfTrue="1">
      <formula>NA()</formula>
    </cfRule>
  </conditionalFormatting>
  <conditionalFormatting sqref="D511:E511">
    <cfRule type="expression" priority="670" dxfId="1504" stopIfTrue="1">
      <formula>NA()</formula>
    </cfRule>
  </conditionalFormatting>
  <conditionalFormatting sqref="D397:E397">
    <cfRule type="expression" priority="671" dxfId="1504" stopIfTrue="1">
      <formula>NA()</formula>
    </cfRule>
  </conditionalFormatting>
  <conditionalFormatting sqref="D397:E397">
    <cfRule type="expression" priority="672" dxfId="1504" stopIfTrue="1">
      <formula>NA()</formula>
    </cfRule>
  </conditionalFormatting>
  <conditionalFormatting sqref="D397:E397">
    <cfRule type="expression" priority="673" dxfId="1504" stopIfTrue="1">
      <formula>NA()</formula>
    </cfRule>
  </conditionalFormatting>
  <conditionalFormatting sqref="D443:E443">
    <cfRule type="expression" priority="674" dxfId="1504" stopIfTrue="1">
      <formula>NA()</formula>
    </cfRule>
  </conditionalFormatting>
  <conditionalFormatting sqref="D443:E443">
    <cfRule type="expression" priority="675" dxfId="1504" stopIfTrue="1">
      <formula>NA()</formula>
    </cfRule>
  </conditionalFormatting>
  <conditionalFormatting sqref="D521:E521">
    <cfRule type="expression" priority="676" dxfId="1504" stopIfTrue="1">
      <formula>NA()</formula>
    </cfRule>
  </conditionalFormatting>
  <conditionalFormatting sqref="A488">
    <cfRule type="expression" priority="677" dxfId="1504" stopIfTrue="1">
      <formula>NA()</formula>
    </cfRule>
  </conditionalFormatting>
  <conditionalFormatting sqref="D488:E488">
    <cfRule type="expression" priority="678" dxfId="1504" stopIfTrue="1">
      <formula>NA()</formula>
    </cfRule>
  </conditionalFormatting>
  <conditionalFormatting sqref="D458:E458">
    <cfRule type="expression" priority="679" dxfId="1504" stopIfTrue="1">
      <formula>NA()</formula>
    </cfRule>
  </conditionalFormatting>
  <conditionalFormatting sqref="D511:E511">
    <cfRule type="expression" priority="680" dxfId="1504" stopIfTrue="1">
      <formula>NA()</formula>
    </cfRule>
  </conditionalFormatting>
  <conditionalFormatting sqref="D515:E515">
    <cfRule type="expression" priority="681" dxfId="1504" stopIfTrue="1">
      <formula>NA()</formula>
    </cfRule>
  </conditionalFormatting>
  <conditionalFormatting sqref="D515:E515">
    <cfRule type="expression" priority="682" dxfId="1504" stopIfTrue="1">
      <formula>NA()</formula>
    </cfRule>
  </conditionalFormatting>
  <conditionalFormatting sqref="D515:E515">
    <cfRule type="expression" priority="683" dxfId="1504" stopIfTrue="1">
      <formula>NA()</formula>
    </cfRule>
  </conditionalFormatting>
  <conditionalFormatting sqref="D515:E515">
    <cfRule type="expression" priority="684" dxfId="1504" stopIfTrue="1">
      <formula>NA()</formula>
    </cfRule>
  </conditionalFormatting>
  <conditionalFormatting sqref="D515:E515">
    <cfRule type="expression" priority="685" dxfId="1504" stopIfTrue="1">
      <formula>NA()</formula>
    </cfRule>
  </conditionalFormatting>
  <conditionalFormatting sqref="D506:E506">
    <cfRule type="expression" priority="686" dxfId="1504" stopIfTrue="1">
      <formula>NA()</formula>
    </cfRule>
  </conditionalFormatting>
  <conditionalFormatting sqref="D506:E506">
    <cfRule type="expression" priority="687" dxfId="1504" stopIfTrue="1">
      <formula>NA()</formula>
    </cfRule>
  </conditionalFormatting>
  <conditionalFormatting sqref="D506:E506">
    <cfRule type="expression" priority="688" dxfId="1504" stopIfTrue="1">
      <formula>NA()</formula>
    </cfRule>
  </conditionalFormatting>
  <conditionalFormatting sqref="D506:E506">
    <cfRule type="expression" priority="689" dxfId="1504" stopIfTrue="1">
      <formula>NA()</formula>
    </cfRule>
  </conditionalFormatting>
  <conditionalFormatting sqref="D410:E411">
    <cfRule type="expression" priority="690" dxfId="1504" stopIfTrue="1">
      <formula>NA()</formula>
    </cfRule>
  </conditionalFormatting>
  <conditionalFormatting sqref="D410:E411">
    <cfRule type="expression" priority="691" dxfId="1504" stopIfTrue="1">
      <formula>NA()</formula>
    </cfRule>
  </conditionalFormatting>
  <conditionalFormatting sqref="D456:E456">
    <cfRule type="expression" priority="692" dxfId="1504" stopIfTrue="1">
      <formula>NA()</formula>
    </cfRule>
  </conditionalFormatting>
  <conditionalFormatting sqref="D456:E456">
    <cfRule type="expression" priority="693" dxfId="1504" stopIfTrue="1">
      <formula>NA()</formula>
    </cfRule>
  </conditionalFormatting>
  <conditionalFormatting sqref="D501:E502">
    <cfRule type="expression" priority="694" dxfId="1504" stopIfTrue="1">
      <formula>NA()</formula>
    </cfRule>
  </conditionalFormatting>
  <conditionalFormatting sqref="D502:E502">
    <cfRule type="expression" priority="695" dxfId="1504" stopIfTrue="1">
      <formula>NA()</formula>
    </cfRule>
  </conditionalFormatting>
  <conditionalFormatting sqref="D501:E502">
    <cfRule type="expression" priority="696" dxfId="1504" stopIfTrue="1">
      <formula>NA()</formula>
    </cfRule>
  </conditionalFormatting>
  <conditionalFormatting sqref="D501:E502">
    <cfRule type="expression" priority="697" dxfId="1504" stopIfTrue="1">
      <formula>NA()</formula>
    </cfRule>
  </conditionalFormatting>
  <conditionalFormatting sqref="D501:E502">
    <cfRule type="expression" priority="698" dxfId="1504" stopIfTrue="1">
      <formula>NA()</formula>
    </cfRule>
  </conditionalFormatting>
  <conditionalFormatting sqref="D512:E512">
    <cfRule type="expression" priority="699" dxfId="1504" stopIfTrue="1">
      <formula>NA()</formula>
    </cfRule>
  </conditionalFormatting>
  <conditionalFormatting sqref="D512:E512">
    <cfRule type="expression" priority="700" dxfId="1504" stopIfTrue="1">
      <formula>NA()</formula>
    </cfRule>
  </conditionalFormatting>
  <conditionalFormatting sqref="D512:E512">
    <cfRule type="expression" priority="701" dxfId="1504" stopIfTrue="1">
      <formula>NA()</formula>
    </cfRule>
  </conditionalFormatting>
  <conditionalFormatting sqref="D512:E512">
    <cfRule type="expression" priority="702" dxfId="1504" stopIfTrue="1">
      <formula>NA()</formula>
    </cfRule>
  </conditionalFormatting>
  <conditionalFormatting sqref="D512:E512">
    <cfRule type="expression" priority="703" dxfId="1504" stopIfTrue="1">
      <formula>NA()</formula>
    </cfRule>
  </conditionalFormatting>
  <conditionalFormatting sqref="D413:E413">
    <cfRule type="expression" priority="704" dxfId="1504" stopIfTrue="1">
      <formula>NA()</formula>
    </cfRule>
  </conditionalFormatting>
  <conditionalFormatting sqref="D413:E413">
    <cfRule type="expression" priority="705" dxfId="1504" stopIfTrue="1">
      <formula>NA()</formula>
    </cfRule>
  </conditionalFormatting>
  <conditionalFormatting sqref="D413:E413">
    <cfRule type="expression" priority="706" dxfId="1504" stopIfTrue="1">
      <formula>NA()</formula>
    </cfRule>
  </conditionalFormatting>
  <conditionalFormatting sqref="D382:E382">
    <cfRule type="expression" priority="707" dxfId="1504" stopIfTrue="1">
      <formula>NA()</formula>
    </cfRule>
  </conditionalFormatting>
  <conditionalFormatting sqref="B384:C384">
    <cfRule type="expression" priority="708" dxfId="1504" stopIfTrue="1">
      <formula>NA()</formula>
    </cfRule>
  </conditionalFormatting>
  <conditionalFormatting sqref="B384:C384">
    <cfRule type="expression" priority="709" dxfId="1504" stopIfTrue="1">
      <formula>NA()</formula>
    </cfRule>
  </conditionalFormatting>
  <conditionalFormatting sqref="B384:C384">
    <cfRule type="expression" priority="710" dxfId="1504" stopIfTrue="1">
      <formula>NA()</formula>
    </cfRule>
  </conditionalFormatting>
  <conditionalFormatting sqref="B384:C384">
    <cfRule type="expression" priority="711" dxfId="1504" stopIfTrue="1">
      <formula>NA()</formula>
    </cfRule>
  </conditionalFormatting>
  <conditionalFormatting sqref="B381">
    <cfRule type="expression" priority="712" dxfId="1504" stopIfTrue="1">
      <formula>NA()</formula>
    </cfRule>
  </conditionalFormatting>
  <conditionalFormatting sqref="B378:C378">
    <cfRule type="expression" priority="713" dxfId="1504" stopIfTrue="1">
      <formula>NA()</formula>
    </cfRule>
  </conditionalFormatting>
  <conditionalFormatting sqref="B379:C379">
    <cfRule type="expression" priority="714" dxfId="1504" stopIfTrue="1">
      <formula>NA()</formula>
    </cfRule>
  </conditionalFormatting>
  <conditionalFormatting sqref="B380:C380">
    <cfRule type="expression" priority="715" dxfId="1504" stopIfTrue="1">
      <formula>NA()</formula>
    </cfRule>
  </conditionalFormatting>
  <conditionalFormatting sqref="B378:C381">
    <cfRule type="expression" priority="716" dxfId="1504" stopIfTrue="1">
      <formula>NA()</formula>
    </cfRule>
  </conditionalFormatting>
  <conditionalFormatting sqref="B378:C381">
    <cfRule type="expression" priority="717" dxfId="1504" stopIfTrue="1">
      <formula>NA()</formula>
    </cfRule>
  </conditionalFormatting>
  <conditionalFormatting sqref="B378:C381">
    <cfRule type="expression" priority="718" dxfId="1504" stopIfTrue="1">
      <formula>NA()</formula>
    </cfRule>
  </conditionalFormatting>
  <conditionalFormatting sqref="B386:C386">
    <cfRule type="expression" priority="719" dxfId="1504" stopIfTrue="1">
      <formula>NA()</formula>
    </cfRule>
  </conditionalFormatting>
  <conditionalFormatting sqref="B386:C386">
    <cfRule type="expression" priority="720" dxfId="1504" stopIfTrue="1">
      <formula>NA()</formula>
    </cfRule>
  </conditionalFormatting>
  <conditionalFormatting sqref="B386:C386">
    <cfRule type="expression" priority="721" dxfId="1504" stopIfTrue="1">
      <formula>NA()</formula>
    </cfRule>
  </conditionalFormatting>
  <conditionalFormatting sqref="B386:C386">
    <cfRule type="expression" priority="722" dxfId="1504" stopIfTrue="1">
      <formula>NA()</formula>
    </cfRule>
  </conditionalFormatting>
  <conditionalFormatting sqref="B495:C495">
    <cfRule type="expression" priority="723" dxfId="1504" stopIfTrue="1">
      <formula>NA()</formula>
    </cfRule>
  </conditionalFormatting>
  <conditionalFormatting sqref="B392">
    <cfRule type="expression" priority="724" dxfId="1504" stopIfTrue="1">
      <formula>NA()</formula>
    </cfRule>
  </conditionalFormatting>
  <conditionalFormatting sqref="B392">
    <cfRule type="expression" priority="725" dxfId="1504" stopIfTrue="1">
      <formula>NA()</formula>
    </cfRule>
  </conditionalFormatting>
  <conditionalFormatting sqref="B392">
    <cfRule type="expression" priority="726" dxfId="1504" stopIfTrue="1">
      <formula>NA()</formula>
    </cfRule>
  </conditionalFormatting>
  <conditionalFormatting sqref="B497">
    <cfRule type="expression" priority="727" dxfId="1504" stopIfTrue="1">
      <formula>NA()</formula>
    </cfRule>
  </conditionalFormatting>
  <conditionalFormatting sqref="B497">
    <cfRule type="expression" priority="728" dxfId="1504" stopIfTrue="1">
      <formula>NA()</formula>
    </cfRule>
  </conditionalFormatting>
  <conditionalFormatting sqref="B497">
    <cfRule type="expression" priority="729" dxfId="1504" stopIfTrue="1">
      <formula>NA()</formula>
    </cfRule>
  </conditionalFormatting>
  <conditionalFormatting sqref="B497">
    <cfRule type="expression" priority="730" dxfId="1504" stopIfTrue="1">
      <formula>NA()</formula>
    </cfRule>
  </conditionalFormatting>
  <conditionalFormatting sqref="C392">
    <cfRule type="expression" priority="731" dxfId="1504" stopIfTrue="1">
      <formula>NA()</formula>
    </cfRule>
  </conditionalFormatting>
  <conditionalFormatting sqref="C392">
    <cfRule type="expression" priority="732" dxfId="1504" stopIfTrue="1">
      <formula>NA()</formula>
    </cfRule>
  </conditionalFormatting>
  <conditionalFormatting sqref="C392">
    <cfRule type="expression" priority="733" dxfId="1504" stopIfTrue="1">
      <formula>NA()</formula>
    </cfRule>
  </conditionalFormatting>
  <conditionalFormatting sqref="C392">
    <cfRule type="expression" priority="734" dxfId="1504" stopIfTrue="1">
      <formula>NA()</formula>
    </cfRule>
  </conditionalFormatting>
  <conditionalFormatting sqref="B397">
    <cfRule type="expression" priority="735" dxfId="1504" stopIfTrue="1">
      <formula>NA()</formula>
    </cfRule>
  </conditionalFormatting>
  <conditionalFormatting sqref="B396:C397">
    <cfRule type="expression" priority="736" dxfId="1504" stopIfTrue="1">
      <formula>NA()</formula>
    </cfRule>
  </conditionalFormatting>
  <conditionalFormatting sqref="B396:C397">
    <cfRule type="expression" priority="737" dxfId="1504" stopIfTrue="1">
      <formula>NA()</formula>
    </cfRule>
  </conditionalFormatting>
  <conditionalFormatting sqref="B396:C397">
    <cfRule type="expression" priority="738" dxfId="1504" stopIfTrue="1">
      <formula>NA()</formula>
    </cfRule>
  </conditionalFormatting>
  <conditionalFormatting sqref="B396:C396">
    <cfRule type="expression" priority="739" dxfId="1504" stopIfTrue="1">
      <formula>NA()</formula>
    </cfRule>
  </conditionalFormatting>
  <conditionalFormatting sqref="C397">
    <cfRule type="expression" priority="740" dxfId="1504" stopIfTrue="1">
      <formula>NA()</formula>
    </cfRule>
  </conditionalFormatting>
  <conditionalFormatting sqref="B413:C413">
    <cfRule type="expression" priority="741" dxfId="1504" stopIfTrue="1">
      <formula>NA()</formula>
    </cfRule>
  </conditionalFormatting>
  <conditionalFormatting sqref="B413:C413">
    <cfRule type="expression" priority="742" dxfId="1504" stopIfTrue="1">
      <formula>NA()</formula>
    </cfRule>
  </conditionalFormatting>
  <conditionalFormatting sqref="B413:C413">
    <cfRule type="expression" priority="743" dxfId="1504" stopIfTrue="1">
      <formula>NA()</formula>
    </cfRule>
  </conditionalFormatting>
  <conditionalFormatting sqref="B413:C413">
    <cfRule type="expression" priority="744" dxfId="1504" stopIfTrue="1">
      <formula>NA()</formula>
    </cfRule>
  </conditionalFormatting>
  <conditionalFormatting sqref="B408:C409">
    <cfRule type="expression" priority="745" dxfId="1504" stopIfTrue="1">
      <formula>NA()</formula>
    </cfRule>
  </conditionalFormatting>
  <conditionalFormatting sqref="B408:C409">
    <cfRule type="expression" priority="746" dxfId="1504" stopIfTrue="1">
      <formula>NA()</formula>
    </cfRule>
  </conditionalFormatting>
  <conditionalFormatting sqref="B408:C409">
    <cfRule type="expression" priority="747" dxfId="1504" stopIfTrue="1">
      <formula>NA()</formula>
    </cfRule>
  </conditionalFormatting>
  <conditionalFormatting sqref="B408:C409">
    <cfRule type="expression" priority="748" dxfId="1504" stopIfTrue="1">
      <formula>NA()</formula>
    </cfRule>
  </conditionalFormatting>
  <conditionalFormatting sqref="D416:E416">
    <cfRule type="expression" priority="749" dxfId="1504" stopIfTrue="1">
      <formula>NA()</formula>
    </cfRule>
  </conditionalFormatting>
  <conditionalFormatting sqref="D416:E416">
    <cfRule type="expression" priority="750" dxfId="1504" stopIfTrue="1">
      <formula>NA()</formula>
    </cfRule>
  </conditionalFormatting>
  <conditionalFormatting sqref="D416:E416">
    <cfRule type="expression" priority="751" dxfId="1504" stopIfTrue="1">
      <formula>NA()</formula>
    </cfRule>
  </conditionalFormatting>
  <conditionalFormatting sqref="B416:C416">
    <cfRule type="expression" priority="752" dxfId="1504" stopIfTrue="1">
      <formula>NA()</formula>
    </cfRule>
  </conditionalFormatting>
  <conditionalFormatting sqref="B416:C416">
    <cfRule type="expression" priority="753" dxfId="1504" stopIfTrue="1">
      <formula>NA()</formula>
    </cfRule>
  </conditionalFormatting>
  <conditionalFormatting sqref="B416:C416">
    <cfRule type="expression" priority="754" dxfId="1504" stopIfTrue="1">
      <formula>NA()</formula>
    </cfRule>
  </conditionalFormatting>
  <conditionalFormatting sqref="B416:C416">
    <cfRule type="expression" priority="755" dxfId="1504" stopIfTrue="1">
      <formula>NA()</formula>
    </cfRule>
  </conditionalFormatting>
  <conditionalFormatting sqref="B424:C424">
    <cfRule type="expression" priority="756" dxfId="1504" stopIfTrue="1">
      <formula>NA()</formula>
    </cfRule>
  </conditionalFormatting>
  <conditionalFormatting sqref="B424:C424">
    <cfRule type="expression" priority="757" dxfId="1504" stopIfTrue="1">
      <formula>NA()</formula>
    </cfRule>
  </conditionalFormatting>
  <conditionalFormatting sqref="B424:C424">
    <cfRule type="expression" priority="758" dxfId="1504" stopIfTrue="1">
      <formula>NA()</formula>
    </cfRule>
  </conditionalFormatting>
  <conditionalFormatting sqref="B424:C424">
    <cfRule type="expression" priority="759" dxfId="1504" stopIfTrue="1">
      <formula>NA()</formula>
    </cfRule>
  </conditionalFormatting>
  <conditionalFormatting sqref="B431:C431">
    <cfRule type="expression" priority="760" dxfId="1504" stopIfTrue="1">
      <formula>NA()</formula>
    </cfRule>
  </conditionalFormatting>
  <conditionalFormatting sqref="B431:C431">
    <cfRule type="expression" priority="761" dxfId="1504" stopIfTrue="1">
      <formula>NA()</formula>
    </cfRule>
  </conditionalFormatting>
  <conditionalFormatting sqref="B431">
    <cfRule type="expression" priority="762" dxfId="1504" stopIfTrue="1">
      <formula>NA()</formula>
    </cfRule>
  </conditionalFormatting>
  <conditionalFormatting sqref="B431">
    <cfRule type="expression" priority="763" dxfId="1504" stopIfTrue="1">
      <formula>NA()</formula>
    </cfRule>
  </conditionalFormatting>
  <conditionalFormatting sqref="B431">
    <cfRule type="expression" priority="764" dxfId="1504" stopIfTrue="1">
      <formula>NA()</formula>
    </cfRule>
  </conditionalFormatting>
  <conditionalFormatting sqref="B506">
    <cfRule type="expression" priority="765" dxfId="1504" stopIfTrue="1">
      <formula>NA()</formula>
    </cfRule>
  </conditionalFormatting>
  <conditionalFormatting sqref="B506">
    <cfRule type="expression" priority="766" dxfId="1504" stopIfTrue="1">
      <formula>NA()</formula>
    </cfRule>
  </conditionalFormatting>
  <conditionalFormatting sqref="B506">
    <cfRule type="expression" priority="767" dxfId="1504" stopIfTrue="1">
      <formula>NA()</formula>
    </cfRule>
  </conditionalFormatting>
  <conditionalFormatting sqref="B437:C437">
    <cfRule type="expression" priority="768" dxfId="1504" stopIfTrue="1">
      <formula>NA()</formula>
    </cfRule>
  </conditionalFormatting>
  <conditionalFormatting sqref="B435:C435">
    <cfRule type="expression" priority="769" dxfId="1504" stopIfTrue="1">
      <formula>NA()</formula>
    </cfRule>
  </conditionalFormatting>
  <conditionalFormatting sqref="B435:C437">
    <cfRule type="expression" priority="770" dxfId="1504" stopIfTrue="1">
      <formula>NA()</formula>
    </cfRule>
  </conditionalFormatting>
  <conditionalFormatting sqref="B435:C437">
    <cfRule type="expression" priority="771" dxfId="1504" stopIfTrue="1">
      <formula>NA()</formula>
    </cfRule>
  </conditionalFormatting>
  <conditionalFormatting sqref="B435:C437">
    <cfRule type="expression" priority="772" dxfId="1504" stopIfTrue="1">
      <formula>NA()</formula>
    </cfRule>
  </conditionalFormatting>
  <conditionalFormatting sqref="B436:C436">
    <cfRule type="expression" priority="773" dxfId="1504" stopIfTrue="1">
      <formula>NA()</formula>
    </cfRule>
  </conditionalFormatting>
  <conditionalFormatting sqref="B436:C436">
    <cfRule type="expression" priority="774" dxfId="1504" stopIfTrue="1">
      <formula>NA()</formula>
    </cfRule>
  </conditionalFormatting>
  <conditionalFormatting sqref="B436:C436">
    <cfRule type="expression" priority="775" dxfId="1504" stopIfTrue="1">
      <formula>NA()</formula>
    </cfRule>
  </conditionalFormatting>
  <conditionalFormatting sqref="C503">
    <cfRule type="expression" priority="776" dxfId="1504" stopIfTrue="1">
      <formula>NA()</formula>
    </cfRule>
  </conditionalFormatting>
  <conditionalFormatting sqref="B442:C442">
    <cfRule type="expression" priority="777" dxfId="1504" stopIfTrue="1">
      <formula>NA()</formula>
    </cfRule>
  </conditionalFormatting>
  <conditionalFormatting sqref="B442:C442">
    <cfRule type="expression" priority="778" dxfId="1504" stopIfTrue="1">
      <formula>NA()</formula>
    </cfRule>
  </conditionalFormatting>
  <conditionalFormatting sqref="B442:C442">
    <cfRule type="expression" priority="779" dxfId="1504" stopIfTrue="1">
      <formula>NA()</formula>
    </cfRule>
  </conditionalFormatting>
  <conditionalFormatting sqref="B443:C443">
    <cfRule type="expression" priority="780" dxfId="1504" stopIfTrue="1">
      <formula>NA()</formula>
    </cfRule>
  </conditionalFormatting>
  <conditionalFormatting sqref="B443:C443">
    <cfRule type="expression" priority="781" dxfId="1504" stopIfTrue="1">
      <formula>NA()</formula>
    </cfRule>
  </conditionalFormatting>
  <conditionalFormatting sqref="B443:C443">
    <cfRule type="expression" priority="782" dxfId="1504" stopIfTrue="1">
      <formula>NA()</formula>
    </cfRule>
  </conditionalFormatting>
  <conditionalFormatting sqref="C506">
    <cfRule type="expression" priority="783" dxfId="1504" stopIfTrue="1">
      <formula>NA()</formula>
    </cfRule>
  </conditionalFormatting>
  <conditionalFormatting sqref="C506">
    <cfRule type="expression" priority="784" dxfId="1504" stopIfTrue="1">
      <formula>NA()</formula>
    </cfRule>
  </conditionalFormatting>
  <conditionalFormatting sqref="C506">
    <cfRule type="expression" priority="785" dxfId="1504" stopIfTrue="1">
      <formula>NA()</formula>
    </cfRule>
  </conditionalFormatting>
  <conditionalFormatting sqref="C453">
    <cfRule type="expression" priority="786" dxfId="1504" stopIfTrue="1">
      <formula>NA()</formula>
    </cfRule>
  </conditionalFormatting>
  <conditionalFormatting sqref="B455:C455">
    <cfRule type="expression" priority="787" dxfId="1504" stopIfTrue="1">
      <formula>NA()</formula>
    </cfRule>
  </conditionalFormatting>
  <conditionalFormatting sqref="B453">
    <cfRule type="expression" priority="788" dxfId="1504" stopIfTrue="1">
      <formula>NA()</formula>
    </cfRule>
  </conditionalFormatting>
  <conditionalFormatting sqref="B454:C454">
    <cfRule type="expression" priority="789" dxfId="1504" stopIfTrue="1">
      <formula>NA()</formula>
    </cfRule>
  </conditionalFormatting>
  <conditionalFormatting sqref="B452">
    <cfRule type="expression" priority="790" dxfId="1504" stopIfTrue="1">
      <formula>NA()</formula>
    </cfRule>
  </conditionalFormatting>
  <conditionalFormatting sqref="C452">
    <cfRule type="expression" priority="791" dxfId="1504" stopIfTrue="1">
      <formula>NA()</formula>
    </cfRule>
  </conditionalFormatting>
  <conditionalFormatting sqref="B456:C458">
    <cfRule type="expression" priority="792" dxfId="1504" stopIfTrue="1">
      <formula>NA()</formula>
    </cfRule>
  </conditionalFormatting>
  <conditionalFormatting sqref="B456:C458">
    <cfRule type="expression" priority="793" dxfId="1504" stopIfTrue="1">
      <formula>NA()</formula>
    </cfRule>
  </conditionalFormatting>
  <conditionalFormatting sqref="B456:C458">
    <cfRule type="expression" priority="794" dxfId="1504" stopIfTrue="1">
      <formula>NA()</formula>
    </cfRule>
  </conditionalFormatting>
  <conditionalFormatting sqref="B459">
    <cfRule type="expression" priority="795" dxfId="1504" stopIfTrue="1">
      <formula>NA()</formula>
    </cfRule>
  </conditionalFormatting>
  <conditionalFormatting sqref="B459:C459">
    <cfRule type="expression" priority="796" dxfId="1504" stopIfTrue="1">
      <formula>NA()</formula>
    </cfRule>
  </conditionalFormatting>
  <conditionalFormatting sqref="B468:C468">
    <cfRule type="expression" priority="797" dxfId="1504" stopIfTrue="1">
      <formula>NA()</formula>
    </cfRule>
  </conditionalFormatting>
  <conditionalFormatting sqref="C469">
    <cfRule type="expression" priority="798" dxfId="1504" stopIfTrue="1">
      <formula>NA()</formula>
    </cfRule>
  </conditionalFormatting>
  <conditionalFormatting sqref="B469">
    <cfRule type="expression" priority="799" dxfId="1504" stopIfTrue="1">
      <formula>NA()</formula>
    </cfRule>
  </conditionalFormatting>
  <conditionalFormatting sqref="B471:C471">
    <cfRule type="expression" priority="800" dxfId="1504" stopIfTrue="1">
      <formula>NA()</formula>
    </cfRule>
  </conditionalFormatting>
  <conditionalFormatting sqref="B471:C471">
    <cfRule type="expression" priority="801" dxfId="1504" stopIfTrue="1">
      <formula>NA()</formula>
    </cfRule>
  </conditionalFormatting>
  <conditionalFormatting sqref="B466">
    <cfRule type="expression" priority="802" dxfId="1504" stopIfTrue="1">
      <formula>NA()</formula>
    </cfRule>
  </conditionalFormatting>
  <conditionalFormatting sqref="B466:C466">
    <cfRule type="expression" priority="803" dxfId="1504" stopIfTrue="1">
      <formula>NA()</formula>
    </cfRule>
  </conditionalFormatting>
  <conditionalFormatting sqref="B466:C466">
    <cfRule type="expression" priority="804" dxfId="1504" stopIfTrue="1">
      <formula>NA()</formula>
    </cfRule>
  </conditionalFormatting>
  <conditionalFormatting sqref="B466:C466">
    <cfRule type="expression" priority="805" dxfId="1504" stopIfTrue="1">
      <formula>NA()</formula>
    </cfRule>
  </conditionalFormatting>
  <conditionalFormatting sqref="C476">
    <cfRule type="expression" priority="806" dxfId="1504" stopIfTrue="1">
      <formula>NA()</formula>
    </cfRule>
  </conditionalFormatting>
  <conditionalFormatting sqref="C477">
    <cfRule type="expression" priority="807" dxfId="1504" stopIfTrue="1">
      <formula>NA()</formula>
    </cfRule>
  </conditionalFormatting>
  <conditionalFormatting sqref="C480">
    <cfRule type="expression" priority="808" dxfId="1504" stopIfTrue="1">
      <formula>NA()</formula>
    </cfRule>
  </conditionalFormatting>
  <conditionalFormatting sqref="B473:C474">
    <cfRule type="expression" priority="809" dxfId="1504" stopIfTrue="1">
      <formula>NA()</formula>
    </cfRule>
  </conditionalFormatting>
  <conditionalFormatting sqref="C479">
    <cfRule type="expression" priority="810" dxfId="1504" stopIfTrue="1">
      <formula>NA()</formula>
    </cfRule>
  </conditionalFormatting>
  <conditionalFormatting sqref="B478:C478">
    <cfRule type="expression" priority="811" dxfId="1504" stopIfTrue="1">
      <formula>NA()</formula>
    </cfRule>
  </conditionalFormatting>
  <conditionalFormatting sqref="B483:C483">
    <cfRule type="expression" priority="812" dxfId="1504" stopIfTrue="1">
      <formula>NA()</formula>
    </cfRule>
  </conditionalFormatting>
  <conditionalFormatting sqref="B484:C484">
    <cfRule type="expression" priority="813" dxfId="1504" stopIfTrue="1">
      <formula>NA()</formula>
    </cfRule>
  </conditionalFormatting>
  <conditionalFormatting sqref="B483:C484">
    <cfRule type="expression" priority="814" dxfId="1504" stopIfTrue="1">
      <formula>NA()</formula>
    </cfRule>
  </conditionalFormatting>
  <conditionalFormatting sqref="B483:C484">
    <cfRule type="expression" priority="815" dxfId="1504" stopIfTrue="1">
      <formula>NA()</formula>
    </cfRule>
  </conditionalFormatting>
  <conditionalFormatting sqref="B483:C484">
    <cfRule type="expression" priority="816" dxfId="1504" stopIfTrue="1">
      <formula>NA()</formula>
    </cfRule>
  </conditionalFormatting>
  <conditionalFormatting sqref="C487">
    <cfRule type="expression" priority="817" dxfId="1504" stopIfTrue="1">
      <formula>NA()</formula>
    </cfRule>
  </conditionalFormatting>
  <conditionalFormatting sqref="E487">
    <cfRule type="expression" priority="818" dxfId="1504" stopIfTrue="1">
      <formula>NA()</formula>
    </cfRule>
  </conditionalFormatting>
  <conditionalFormatting sqref="A487">
    <cfRule type="expression" priority="819" dxfId="1504" stopIfTrue="1">
      <formula>NA()</formula>
    </cfRule>
  </conditionalFormatting>
  <conditionalFormatting sqref="B487">
    <cfRule type="expression" priority="820" dxfId="1504" stopIfTrue="1">
      <formula>NA()</formula>
    </cfRule>
  </conditionalFormatting>
  <conditionalFormatting sqref="D487">
    <cfRule type="expression" priority="821" dxfId="1504" stopIfTrue="1">
      <formula>NA()</formula>
    </cfRule>
  </conditionalFormatting>
  <conditionalFormatting sqref="D487">
    <cfRule type="expression" priority="822" dxfId="1504" stopIfTrue="1">
      <formula>NA()</formula>
    </cfRule>
  </conditionalFormatting>
  <conditionalFormatting sqref="D487">
    <cfRule type="expression" priority="823" dxfId="1504" stopIfTrue="1">
      <formula>NA()</formula>
    </cfRule>
  </conditionalFormatting>
  <conditionalFormatting sqref="B514:C514">
    <cfRule type="expression" priority="824" dxfId="1504" stopIfTrue="1">
      <formula>NA()</formula>
    </cfRule>
  </conditionalFormatting>
  <conditionalFormatting sqref="B488:C488">
    <cfRule type="expression" priority="825" dxfId="1504" stopIfTrue="1">
      <formula>NA()</formula>
    </cfRule>
  </conditionalFormatting>
  <conditionalFormatting sqref="B488:C488">
    <cfRule type="expression" priority="826" dxfId="1504" stopIfTrue="1">
      <formula>NA()</formula>
    </cfRule>
  </conditionalFormatting>
  <conditionalFormatting sqref="B488:C488">
    <cfRule type="expression" priority="827" dxfId="1504" stopIfTrue="1">
      <formula>NA()</formula>
    </cfRule>
  </conditionalFormatting>
  <conditionalFormatting sqref="B488:C488">
    <cfRule type="expression" priority="828" dxfId="1504" stopIfTrue="1">
      <formula>NA()</formula>
    </cfRule>
  </conditionalFormatting>
  <conditionalFormatting sqref="B490:C490">
    <cfRule type="expression" priority="829" dxfId="1504" stopIfTrue="1">
      <formula>NA()</formula>
    </cfRule>
  </conditionalFormatting>
  <conditionalFormatting sqref="B490:C490">
    <cfRule type="expression" priority="830" dxfId="1504" stopIfTrue="1">
      <formula>NA()</formula>
    </cfRule>
  </conditionalFormatting>
  <conditionalFormatting sqref="B490:C490">
    <cfRule type="expression" priority="831" dxfId="1504" stopIfTrue="1">
      <formula>NA()</formula>
    </cfRule>
  </conditionalFormatting>
  <conditionalFormatting sqref="B490:C490">
    <cfRule type="expression" priority="832" dxfId="1504" stopIfTrue="1">
      <formula>NA()</formula>
    </cfRule>
  </conditionalFormatting>
  <conditionalFormatting sqref="B498">
    <cfRule type="expression" priority="833" dxfId="1504" stopIfTrue="1">
      <formula>NA()</formula>
    </cfRule>
  </conditionalFormatting>
  <conditionalFormatting sqref="C498">
    <cfRule type="expression" priority="834" dxfId="1504" stopIfTrue="1">
      <formula>NA()</formula>
    </cfRule>
  </conditionalFormatting>
  <conditionalFormatting sqref="B496">
    <cfRule type="expression" priority="835" dxfId="1504" stopIfTrue="1">
      <formula>NA()</formula>
    </cfRule>
  </conditionalFormatting>
  <conditionalFormatting sqref="B496">
    <cfRule type="expression" priority="836" dxfId="1504" stopIfTrue="1">
      <formula>NA()</formula>
    </cfRule>
  </conditionalFormatting>
  <conditionalFormatting sqref="B496">
    <cfRule type="expression" priority="837" dxfId="1504" stopIfTrue="1">
      <formula>NA()</formula>
    </cfRule>
  </conditionalFormatting>
  <conditionalFormatting sqref="B496">
    <cfRule type="expression" priority="838" dxfId="1504" stopIfTrue="1">
      <formula>NA()</formula>
    </cfRule>
  </conditionalFormatting>
  <conditionalFormatting sqref="C496">
    <cfRule type="expression" priority="839" dxfId="1504" stopIfTrue="1">
      <formula>NA()</formula>
    </cfRule>
  </conditionalFormatting>
  <conditionalFormatting sqref="C497">
    <cfRule type="expression" priority="840" dxfId="1504" stopIfTrue="1">
      <formula>NA()</formula>
    </cfRule>
  </conditionalFormatting>
  <conditionalFormatting sqref="C497">
    <cfRule type="expression" priority="841" dxfId="1504" stopIfTrue="1">
      <formula>NA()</formula>
    </cfRule>
  </conditionalFormatting>
  <conditionalFormatting sqref="C497">
    <cfRule type="expression" priority="842" dxfId="1504" stopIfTrue="1">
      <formula>NA()</formula>
    </cfRule>
  </conditionalFormatting>
  <conditionalFormatting sqref="B501">
    <cfRule type="expression" priority="843" dxfId="1504" stopIfTrue="1">
      <formula>NA()</formula>
    </cfRule>
  </conditionalFormatting>
  <conditionalFormatting sqref="B501">
    <cfRule type="expression" priority="844" dxfId="1504" stopIfTrue="1">
      <formula>NA()</formula>
    </cfRule>
  </conditionalFormatting>
  <conditionalFormatting sqref="B501">
    <cfRule type="expression" priority="845" dxfId="1504" stopIfTrue="1">
      <formula>NA()</formula>
    </cfRule>
  </conditionalFormatting>
  <conditionalFormatting sqref="B501">
    <cfRule type="expression" priority="846" dxfId="1504" stopIfTrue="1">
      <formula>NA()</formula>
    </cfRule>
  </conditionalFormatting>
  <conditionalFormatting sqref="B501">
    <cfRule type="expression" priority="847" dxfId="1504" stopIfTrue="1">
      <formula>NA()</formula>
    </cfRule>
  </conditionalFormatting>
  <conditionalFormatting sqref="C506">
    <cfRule type="expression" priority="848" dxfId="1504" stopIfTrue="1">
      <formula>NA()</formula>
    </cfRule>
  </conditionalFormatting>
  <conditionalFormatting sqref="B506">
    <cfRule type="expression" priority="849" dxfId="1504" stopIfTrue="1">
      <formula>NA()</formula>
    </cfRule>
  </conditionalFormatting>
  <conditionalFormatting sqref="C507">
    <cfRule type="expression" priority="850" dxfId="1504" stopIfTrue="1">
      <formula>NA()</formula>
    </cfRule>
  </conditionalFormatting>
  <conditionalFormatting sqref="C507">
    <cfRule type="expression" priority="851" dxfId="1504" stopIfTrue="1">
      <formula>NA()</formula>
    </cfRule>
  </conditionalFormatting>
  <conditionalFormatting sqref="C507">
    <cfRule type="expression" priority="852" dxfId="1504" stopIfTrue="1">
      <formula>NA()</formula>
    </cfRule>
  </conditionalFormatting>
  <conditionalFormatting sqref="C507">
    <cfRule type="expression" priority="853" dxfId="1504" stopIfTrue="1">
      <formula>NA()</formula>
    </cfRule>
  </conditionalFormatting>
  <conditionalFormatting sqref="B507">
    <cfRule type="expression" priority="854" dxfId="1504" stopIfTrue="1">
      <formula>NA()</formula>
    </cfRule>
  </conditionalFormatting>
  <conditionalFormatting sqref="B507">
    <cfRule type="expression" priority="855" dxfId="1504" stopIfTrue="1">
      <formula>NA()</formula>
    </cfRule>
  </conditionalFormatting>
  <conditionalFormatting sqref="B507">
    <cfRule type="expression" priority="856" dxfId="1504" stopIfTrue="1">
      <formula>NA()</formula>
    </cfRule>
  </conditionalFormatting>
  <conditionalFormatting sqref="B507">
    <cfRule type="expression" priority="857" dxfId="1504" stopIfTrue="1">
      <formula>NA()</formula>
    </cfRule>
  </conditionalFormatting>
  <conditionalFormatting sqref="B513:C513">
    <cfRule type="expression" priority="858" dxfId="1504" stopIfTrue="1">
      <formula>NA()</formula>
    </cfRule>
  </conditionalFormatting>
  <conditionalFormatting sqref="C510">
    <cfRule type="expression" priority="859" dxfId="1504" stopIfTrue="1">
      <formula>NA()</formula>
    </cfRule>
  </conditionalFormatting>
  <conditionalFormatting sqref="B519">
    <cfRule type="expression" priority="860" dxfId="1504" stopIfTrue="1">
      <formula>NA()</formula>
    </cfRule>
  </conditionalFormatting>
  <conditionalFormatting sqref="B516">
    <cfRule type="expression" priority="861" dxfId="1504" stopIfTrue="1">
      <formula>NA()</formula>
    </cfRule>
  </conditionalFormatting>
  <conditionalFormatting sqref="B514:C514">
    <cfRule type="expression" priority="862" dxfId="1504" stopIfTrue="1">
      <formula>NA()</formula>
    </cfRule>
  </conditionalFormatting>
  <conditionalFormatting sqref="B514:C514">
    <cfRule type="expression" priority="863" dxfId="1504" stopIfTrue="1">
      <formula>NA()</formula>
    </cfRule>
  </conditionalFormatting>
  <conditionalFormatting sqref="B514:C514">
    <cfRule type="expression" priority="864" dxfId="1504" stopIfTrue="1">
      <formula>NA()</formula>
    </cfRule>
  </conditionalFormatting>
  <conditionalFormatting sqref="B514:C514">
    <cfRule type="expression" priority="865" dxfId="1504" stopIfTrue="1">
      <formula>NA()</formula>
    </cfRule>
  </conditionalFormatting>
  <conditionalFormatting sqref="B521:C521">
    <cfRule type="expression" priority="866" dxfId="1504" stopIfTrue="1">
      <formula>NA()</formula>
    </cfRule>
  </conditionalFormatting>
  <conditionalFormatting sqref="B521:C521">
    <cfRule type="expression" priority="867" dxfId="1504" stopIfTrue="1">
      <formula>NA()</formula>
    </cfRule>
  </conditionalFormatting>
  <conditionalFormatting sqref="B521:C521">
    <cfRule type="expression" priority="868" dxfId="1504" stopIfTrue="1">
      <formula>NA()</formula>
    </cfRule>
  </conditionalFormatting>
  <conditionalFormatting sqref="B521:C521">
    <cfRule type="expression" priority="869" dxfId="1504" stopIfTrue="1">
      <formula>NA()</formula>
    </cfRule>
  </conditionalFormatting>
  <conditionalFormatting sqref="B511:C511">
    <cfRule type="expression" priority="870" dxfId="1504" stopIfTrue="1">
      <formula>NA()</formula>
    </cfRule>
  </conditionalFormatting>
  <conditionalFormatting sqref="B511:C511">
    <cfRule type="expression" priority="871" dxfId="1504" stopIfTrue="1">
      <formula>NA()</formula>
    </cfRule>
  </conditionalFormatting>
  <conditionalFormatting sqref="B511:C511">
    <cfRule type="expression" priority="872" dxfId="1504" stopIfTrue="1">
      <formula>NA()</formula>
    </cfRule>
  </conditionalFormatting>
  <conditionalFormatting sqref="B511:C511">
    <cfRule type="expression" priority="873" dxfId="1504" stopIfTrue="1">
      <formula>NA()</formula>
    </cfRule>
  </conditionalFormatting>
  <conditionalFormatting sqref="B525:C525">
    <cfRule type="expression" priority="874" dxfId="1504" stopIfTrue="1">
      <formula>NA()</formula>
    </cfRule>
  </conditionalFormatting>
  <conditionalFormatting sqref="B525:C525">
    <cfRule type="expression" priority="875" dxfId="1504" stopIfTrue="1">
      <formula>NA()</formula>
    </cfRule>
  </conditionalFormatting>
  <conditionalFormatting sqref="B525:C525">
    <cfRule type="expression" priority="876" dxfId="1504" stopIfTrue="1">
      <formula>NA()</formula>
    </cfRule>
  </conditionalFormatting>
  <conditionalFormatting sqref="B525:C525">
    <cfRule type="expression" priority="877" dxfId="1504" stopIfTrue="1">
      <formula>NA()</formula>
    </cfRule>
  </conditionalFormatting>
  <conditionalFormatting sqref="B525:C525">
    <cfRule type="expression" priority="878" dxfId="1504" stopIfTrue="1">
      <formula>NA()</formula>
    </cfRule>
  </conditionalFormatting>
  <conditionalFormatting sqref="C520">
    <cfRule type="expression" priority="879" dxfId="1504" stopIfTrue="1">
      <formula>NA()</formula>
    </cfRule>
  </conditionalFormatting>
  <conditionalFormatting sqref="C520">
    <cfRule type="expression" priority="880" dxfId="1504" stopIfTrue="1">
      <formula>NA()</formula>
    </cfRule>
  </conditionalFormatting>
  <conditionalFormatting sqref="C520">
    <cfRule type="expression" priority="881" dxfId="1504" stopIfTrue="1">
      <formula>NA()</formula>
    </cfRule>
  </conditionalFormatting>
  <conditionalFormatting sqref="C520">
    <cfRule type="expression" priority="882" dxfId="1504" stopIfTrue="1">
      <formula>NA()</formula>
    </cfRule>
  </conditionalFormatting>
  <conditionalFormatting sqref="A522">
    <cfRule type="expression" priority="883" dxfId="1504" stopIfTrue="1">
      <formula>NA()</formula>
    </cfRule>
  </conditionalFormatting>
  <conditionalFormatting sqref="C522">
    <cfRule type="expression" priority="884" dxfId="1504" stopIfTrue="1">
      <formula>NA()</formula>
    </cfRule>
  </conditionalFormatting>
  <conditionalFormatting sqref="B382">
    <cfRule type="expression" priority="885" dxfId="1504" stopIfTrue="1">
      <formula>NA()</formula>
    </cfRule>
  </conditionalFormatting>
  <conditionalFormatting sqref="B382">
    <cfRule type="expression" priority="886" dxfId="1504" stopIfTrue="1">
      <formula>NA()</formula>
    </cfRule>
  </conditionalFormatting>
  <conditionalFormatting sqref="B382">
    <cfRule type="expression" priority="887" dxfId="1504" stopIfTrue="1">
      <formula>NA()</formula>
    </cfRule>
  </conditionalFormatting>
  <conditionalFormatting sqref="B382">
    <cfRule type="expression" priority="888" dxfId="1504" stopIfTrue="1">
      <formula>NA()</formula>
    </cfRule>
  </conditionalFormatting>
  <conditionalFormatting sqref="C382">
    <cfRule type="expression" priority="889" dxfId="1504" stopIfTrue="1">
      <formula>NA()</formula>
    </cfRule>
  </conditionalFormatting>
  <conditionalFormatting sqref="C382">
    <cfRule type="expression" priority="890" dxfId="1504" stopIfTrue="1">
      <formula>NA()</formula>
    </cfRule>
  </conditionalFormatting>
  <conditionalFormatting sqref="C382">
    <cfRule type="expression" priority="891" dxfId="1504" stopIfTrue="1">
      <formula>NA()</formula>
    </cfRule>
  </conditionalFormatting>
  <conditionalFormatting sqref="C382">
    <cfRule type="expression" priority="892" dxfId="1504" stopIfTrue="1">
      <formula>NA()</formula>
    </cfRule>
  </conditionalFormatting>
  <conditionalFormatting sqref="A383">
    <cfRule type="expression" priority="893" dxfId="1504" stopIfTrue="1">
      <formula>NA()</formula>
    </cfRule>
  </conditionalFormatting>
  <conditionalFormatting sqref="D383:E383">
    <cfRule type="expression" priority="894" dxfId="1504" stopIfTrue="1">
      <formula>NA()</formula>
    </cfRule>
  </conditionalFormatting>
  <conditionalFormatting sqref="B383">
    <cfRule type="expression" priority="895" dxfId="1504" stopIfTrue="1">
      <formula>NA()</formula>
    </cfRule>
  </conditionalFormatting>
  <conditionalFormatting sqref="B383">
    <cfRule type="expression" priority="896" dxfId="1504" stopIfTrue="1">
      <formula>NA()</formula>
    </cfRule>
  </conditionalFormatting>
  <conditionalFormatting sqref="B383">
    <cfRule type="expression" priority="897" dxfId="1504" stopIfTrue="1">
      <formula>NA()</formula>
    </cfRule>
  </conditionalFormatting>
  <conditionalFormatting sqref="B383">
    <cfRule type="expression" priority="898" dxfId="1504" stopIfTrue="1">
      <formula>NA()</formula>
    </cfRule>
  </conditionalFormatting>
  <conditionalFormatting sqref="C383">
    <cfRule type="expression" priority="899" dxfId="1504" stopIfTrue="1">
      <formula>NA()</formula>
    </cfRule>
  </conditionalFormatting>
  <conditionalFormatting sqref="C383">
    <cfRule type="expression" priority="900" dxfId="1504" stopIfTrue="1">
      <formula>NA()</formula>
    </cfRule>
  </conditionalFormatting>
  <conditionalFormatting sqref="C383">
    <cfRule type="expression" priority="901" dxfId="1504" stopIfTrue="1">
      <formula>NA()</formula>
    </cfRule>
  </conditionalFormatting>
  <conditionalFormatting sqref="C383">
    <cfRule type="expression" priority="902" dxfId="1504" stopIfTrue="1">
      <formula>NA()</formula>
    </cfRule>
  </conditionalFormatting>
  <conditionalFormatting sqref="A390:A391">
    <cfRule type="expression" priority="903" dxfId="1504" stopIfTrue="1">
      <formula>NA()</formula>
    </cfRule>
  </conditionalFormatting>
  <conditionalFormatting sqref="D390:E391">
    <cfRule type="expression" priority="904" dxfId="1504" stopIfTrue="1">
      <formula>NA()</formula>
    </cfRule>
  </conditionalFormatting>
  <conditionalFormatting sqref="B390:B391">
    <cfRule type="expression" priority="905" dxfId="1504" stopIfTrue="1">
      <formula>NA()</formula>
    </cfRule>
  </conditionalFormatting>
  <conditionalFormatting sqref="B390:B391">
    <cfRule type="expression" priority="906" dxfId="1504" stopIfTrue="1">
      <formula>NA()</formula>
    </cfRule>
  </conditionalFormatting>
  <conditionalFormatting sqref="B390:B391">
    <cfRule type="expression" priority="907" dxfId="1504" stopIfTrue="1">
      <formula>NA()</formula>
    </cfRule>
  </conditionalFormatting>
  <conditionalFormatting sqref="B390:B391">
    <cfRule type="expression" priority="908" dxfId="1504" stopIfTrue="1">
      <formula>NA()</formula>
    </cfRule>
  </conditionalFormatting>
  <conditionalFormatting sqref="C390:C391">
    <cfRule type="expression" priority="909" dxfId="1504" stopIfTrue="1">
      <formula>NA()</formula>
    </cfRule>
  </conditionalFormatting>
  <conditionalFormatting sqref="C390:C391">
    <cfRule type="expression" priority="910" dxfId="1504" stopIfTrue="1">
      <formula>NA()</formula>
    </cfRule>
  </conditionalFormatting>
  <conditionalFormatting sqref="C390:C391">
    <cfRule type="expression" priority="911" dxfId="1504" stopIfTrue="1">
      <formula>NA()</formula>
    </cfRule>
  </conditionalFormatting>
  <conditionalFormatting sqref="C390:C391">
    <cfRule type="expression" priority="912" dxfId="1504" stopIfTrue="1">
      <formula>NA()</formula>
    </cfRule>
  </conditionalFormatting>
  <conditionalFormatting sqref="A393">
    <cfRule type="expression" priority="913" dxfId="1504" stopIfTrue="1">
      <formula>NA()</formula>
    </cfRule>
  </conditionalFormatting>
  <conditionalFormatting sqref="D393:E393">
    <cfRule type="expression" priority="914" dxfId="1504" stopIfTrue="1">
      <formula>NA()</formula>
    </cfRule>
  </conditionalFormatting>
  <conditionalFormatting sqref="B393">
    <cfRule type="expression" priority="915" dxfId="1504" stopIfTrue="1">
      <formula>NA()</formula>
    </cfRule>
  </conditionalFormatting>
  <conditionalFormatting sqref="B393">
    <cfRule type="expression" priority="916" dxfId="1504" stopIfTrue="1">
      <formula>NA()</formula>
    </cfRule>
  </conditionalFormatting>
  <conditionalFormatting sqref="B393">
    <cfRule type="expression" priority="917" dxfId="1504" stopIfTrue="1">
      <formula>NA()</formula>
    </cfRule>
  </conditionalFormatting>
  <conditionalFormatting sqref="B393">
    <cfRule type="expression" priority="918" dxfId="1504" stopIfTrue="1">
      <formula>NA()</formula>
    </cfRule>
  </conditionalFormatting>
  <conditionalFormatting sqref="C393">
    <cfRule type="expression" priority="919" dxfId="1504" stopIfTrue="1">
      <formula>NA()</formula>
    </cfRule>
  </conditionalFormatting>
  <conditionalFormatting sqref="C393">
    <cfRule type="expression" priority="920" dxfId="1504" stopIfTrue="1">
      <formula>NA()</formula>
    </cfRule>
  </conditionalFormatting>
  <conditionalFormatting sqref="C393">
    <cfRule type="expression" priority="921" dxfId="1504" stopIfTrue="1">
      <formula>NA()</formula>
    </cfRule>
  </conditionalFormatting>
  <conditionalFormatting sqref="C393">
    <cfRule type="expression" priority="922" dxfId="1504" stopIfTrue="1">
      <formula>NA()</formula>
    </cfRule>
  </conditionalFormatting>
  <conditionalFormatting sqref="A398">
    <cfRule type="expression" priority="923" dxfId="1504" stopIfTrue="1">
      <formula>NA()</formula>
    </cfRule>
  </conditionalFormatting>
  <conditionalFormatting sqref="D398:E398">
    <cfRule type="expression" priority="924" dxfId="1504" stopIfTrue="1">
      <formula>NA()</formula>
    </cfRule>
  </conditionalFormatting>
  <conditionalFormatting sqref="B398">
    <cfRule type="expression" priority="925" dxfId="1504" stopIfTrue="1">
      <formula>NA()</formula>
    </cfRule>
  </conditionalFormatting>
  <conditionalFormatting sqref="B398">
    <cfRule type="expression" priority="926" dxfId="1504" stopIfTrue="1">
      <formula>NA()</formula>
    </cfRule>
  </conditionalFormatting>
  <conditionalFormatting sqref="B398">
    <cfRule type="expression" priority="927" dxfId="1504" stopIfTrue="1">
      <formula>NA()</formula>
    </cfRule>
  </conditionalFormatting>
  <conditionalFormatting sqref="B398">
    <cfRule type="expression" priority="928" dxfId="1504" stopIfTrue="1">
      <formula>NA()</formula>
    </cfRule>
  </conditionalFormatting>
  <conditionalFormatting sqref="C398">
    <cfRule type="expression" priority="929" dxfId="1504" stopIfTrue="1">
      <formula>NA()</formula>
    </cfRule>
  </conditionalFormatting>
  <conditionalFormatting sqref="C398">
    <cfRule type="expression" priority="930" dxfId="1504" stopIfTrue="1">
      <formula>NA()</formula>
    </cfRule>
  </conditionalFormatting>
  <conditionalFormatting sqref="C398">
    <cfRule type="expression" priority="931" dxfId="1504" stopIfTrue="1">
      <formula>NA()</formula>
    </cfRule>
  </conditionalFormatting>
  <conditionalFormatting sqref="C398">
    <cfRule type="expression" priority="932" dxfId="1504" stopIfTrue="1">
      <formula>NA()</formula>
    </cfRule>
  </conditionalFormatting>
  <conditionalFormatting sqref="A401:A402">
    <cfRule type="expression" priority="933" dxfId="1504" stopIfTrue="1">
      <formula>NA()</formula>
    </cfRule>
  </conditionalFormatting>
  <conditionalFormatting sqref="D401:E402">
    <cfRule type="expression" priority="934" dxfId="1504" stopIfTrue="1">
      <formula>NA()</formula>
    </cfRule>
  </conditionalFormatting>
  <conditionalFormatting sqref="B401:B402">
    <cfRule type="expression" priority="935" dxfId="1504" stopIfTrue="1">
      <formula>NA()</formula>
    </cfRule>
  </conditionalFormatting>
  <conditionalFormatting sqref="B401:B402">
    <cfRule type="expression" priority="936" dxfId="1504" stopIfTrue="1">
      <formula>NA()</formula>
    </cfRule>
  </conditionalFormatting>
  <conditionalFormatting sqref="B401:B402">
    <cfRule type="expression" priority="937" dxfId="1504" stopIfTrue="1">
      <formula>NA()</formula>
    </cfRule>
  </conditionalFormatting>
  <conditionalFormatting sqref="B401:B402">
    <cfRule type="expression" priority="938" dxfId="1504" stopIfTrue="1">
      <formula>NA()</formula>
    </cfRule>
  </conditionalFormatting>
  <conditionalFormatting sqref="C401:C402">
    <cfRule type="expression" priority="939" dxfId="1504" stopIfTrue="1">
      <formula>NA()</formula>
    </cfRule>
  </conditionalFormatting>
  <conditionalFormatting sqref="C401:C402">
    <cfRule type="expression" priority="940" dxfId="1504" stopIfTrue="1">
      <formula>NA()</formula>
    </cfRule>
  </conditionalFormatting>
  <conditionalFormatting sqref="C401:C402">
    <cfRule type="expression" priority="941" dxfId="1504" stopIfTrue="1">
      <formula>NA()</formula>
    </cfRule>
  </conditionalFormatting>
  <conditionalFormatting sqref="C401:C402">
    <cfRule type="expression" priority="942" dxfId="1504" stopIfTrue="1">
      <formula>NA()</formula>
    </cfRule>
  </conditionalFormatting>
  <conditionalFormatting sqref="A403:A404">
    <cfRule type="expression" priority="943" dxfId="1504" stopIfTrue="1">
      <formula>NA()</formula>
    </cfRule>
  </conditionalFormatting>
  <conditionalFormatting sqref="D403:E404">
    <cfRule type="expression" priority="944" dxfId="1504" stopIfTrue="1">
      <formula>NA()</formula>
    </cfRule>
  </conditionalFormatting>
  <conditionalFormatting sqref="B403:B404">
    <cfRule type="expression" priority="945" dxfId="1504" stopIfTrue="1">
      <formula>NA()</formula>
    </cfRule>
  </conditionalFormatting>
  <conditionalFormatting sqref="B403:B404">
    <cfRule type="expression" priority="946" dxfId="1504" stopIfTrue="1">
      <formula>NA()</formula>
    </cfRule>
  </conditionalFormatting>
  <conditionalFormatting sqref="B403:B404">
    <cfRule type="expression" priority="947" dxfId="1504" stopIfTrue="1">
      <formula>NA()</formula>
    </cfRule>
  </conditionalFormatting>
  <conditionalFormatting sqref="B403:B404">
    <cfRule type="expression" priority="948" dxfId="1504" stopIfTrue="1">
      <formula>NA()</formula>
    </cfRule>
  </conditionalFormatting>
  <conditionalFormatting sqref="C403:C404">
    <cfRule type="expression" priority="949" dxfId="1504" stopIfTrue="1">
      <formula>NA()</formula>
    </cfRule>
  </conditionalFormatting>
  <conditionalFormatting sqref="C403:C404">
    <cfRule type="expression" priority="950" dxfId="1504" stopIfTrue="1">
      <formula>NA()</formula>
    </cfRule>
  </conditionalFormatting>
  <conditionalFormatting sqref="C403:C404">
    <cfRule type="expression" priority="951" dxfId="1504" stopIfTrue="1">
      <formula>NA()</formula>
    </cfRule>
  </conditionalFormatting>
  <conditionalFormatting sqref="C403:C404">
    <cfRule type="expression" priority="952" dxfId="1504" stopIfTrue="1">
      <formula>NA()</formula>
    </cfRule>
  </conditionalFormatting>
  <conditionalFormatting sqref="A412">
    <cfRule type="expression" priority="953" dxfId="1504" stopIfTrue="1">
      <formula>NA()</formula>
    </cfRule>
  </conditionalFormatting>
  <conditionalFormatting sqref="D412:E412">
    <cfRule type="expression" priority="954" dxfId="1504" stopIfTrue="1">
      <formula>NA()</formula>
    </cfRule>
  </conditionalFormatting>
  <conditionalFormatting sqref="B412">
    <cfRule type="expression" priority="955" dxfId="1504" stopIfTrue="1">
      <formula>NA()</formula>
    </cfRule>
  </conditionalFormatting>
  <conditionalFormatting sqref="B412">
    <cfRule type="expression" priority="956" dxfId="1504" stopIfTrue="1">
      <formula>NA()</formula>
    </cfRule>
  </conditionalFormatting>
  <conditionalFormatting sqref="B412">
    <cfRule type="expression" priority="957" dxfId="1504" stopIfTrue="1">
      <formula>NA()</formula>
    </cfRule>
  </conditionalFormatting>
  <conditionalFormatting sqref="B412">
    <cfRule type="expression" priority="958" dxfId="1504" stopIfTrue="1">
      <formula>NA()</formula>
    </cfRule>
  </conditionalFormatting>
  <conditionalFormatting sqref="C412">
    <cfRule type="expression" priority="959" dxfId="1504" stopIfTrue="1">
      <formula>NA()</formula>
    </cfRule>
  </conditionalFormatting>
  <conditionalFormatting sqref="C412">
    <cfRule type="expression" priority="960" dxfId="1504" stopIfTrue="1">
      <formula>NA()</formula>
    </cfRule>
  </conditionalFormatting>
  <conditionalFormatting sqref="C412">
    <cfRule type="expression" priority="961" dxfId="1504" stopIfTrue="1">
      <formula>NA()</formula>
    </cfRule>
  </conditionalFormatting>
  <conditionalFormatting sqref="C412">
    <cfRule type="expression" priority="962" dxfId="1504" stopIfTrue="1">
      <formula>NA()</formula>
    </cfRule>
  </conditionalFormatting>
  <conditionalFormatting sqref="A414:A415">
    <cfRule type="expression" priority="963" dxfId="1504" stopIfTrue="1">
      <formula>NA()</formula>
    </cfRule>
  </conditionalFormatting>
  <conditionalFormatting sqref="D414:E415">
    <cfRule type="expression" priority="964" dxfId="1504" stopIfTrue="1">
      <formula>NA()</formula>
    </cfRule>
  </conditionalFormatting>
  <conditionalFormatting sqref="B414:B415">
    <cfRule type="expression" priority="965" dxfId="1504" stopIfTrue="1">
      <formula>NA()</formula>
    </cfRule>
  </conditionalFormatting>
  <conditionalFormatting sqref="B414:B415">
    <cfRule type="expression" priority="966" dxfId="1504" stopIfTrue="1">
      <formula>NA()</formula>
    </cfRule>
  </conditionalFormatting>
  <conditionalFormatting sqref="B414:B415">
    <cfRule type="expression" priority="967" dxfId="1504" stopIfTrue="1">
      <formula>NA()</formula>
    </cfRule>
  </conditionalFormatting>
  <conditionalFormatting sqref="B414:B415">
    <cfRule type="expression" priority="968" dxfId="1504" stopIfTrue="1">
      <formula>NA()</formula>
    </cfRule>
  </conditionalFormatting>
  <conditionalFormatting sqref="C414:C415">
    <cfRule type="expression" priority="969" dxfId="1504" stopIfTrue="1">
      <formula>NA()</formula>
    </cfRule>
  </conditionalFormatting>
  <conditionalFormatting sqref="C414:C415">
    <cfRule type="expression" priority="970" dxfId="1504" stopIfTrue="1">
      <formula>NA()</formula>
    </cfRule>
  </conditionalFormatting>
  <conditionalFormatting sqref="C414:C415">
    <cfRule type="expression" priority="971" dxfId="1504" stopIfTrue="1">
      <formula>NA()</formula>
    </cfRule>
  </conditionalFormatting>
  <conditionalFormatting sqref="C414:C415">
    <cfRule type="expression" priority="972" dxfId="1504" stopIfTrue="1">
      <formula>NA()</formula>
    </cfRule>
  </conditionalFormatting>
  <conditionalFormatting sqref="A432">
    <cfRule type="expression" priority="973" dxfId="1504" stopIfTrue="1">
      <formula>NA()</formula>
    </cfRule>
  </conditionalFormatting>
  <conditionalFormatting sqref="D432:E432">
    <cfRule type="expression" priority="974" dxfId="1504" stopIfTrue="1">
      <formula>NA()</formula>
    </cfRule>
  </conditionalFormatting>
  <conditionalFormatting sqref="B432">
    <cfRule type="expression" priority="975" dxfId="1504" stopIfTrue="1">
      <formula>NA()</formula>
    </cfRule>
  </conditionalFormatting>
  <conditionalFormatting sqref="B432">
    <cfRule type="expression" priority="976" dxfId="1504" stopIfTrue="1">
      <formula>NA()</formula>
    </cfRule>
  </conditionalFormatting>
  <conditionalFormatting sqref="B432">
    <cfRule type="expression" priority="977" dxfId="1504" stopIfTrue="1">
      <formula>NA()</formula>
    </cfRule>
  </conditionalFormatting>
  <conditionalFormatting sqref="B432">
    <cfRule type="expression" priority="978" dxfId="1504" stopIfTrue="1">
      <formula>NA()</formula>
    </cfRule>
  </conditionalFormatting>
  <conditionalFormatting sqref="C432">
    <cfRule type="expression" priority="979" dxfId="1504" stopIfTrue="1">
      <formula>NA()</formula>
    </cfRule>
  </conditionalFormatting>
  <conditionalFormatting sqref="C432">
    <cfRule type="expression" priority="980" dxfId="1504" stopIfTrue="1">
      <formula>NA()</formula>
    </cfRule>
  </conditionalFormatting>
  <conditionalFormatting sqref="C432">
    <cfRule type="expression" priority="981" dxfId="1504" stopIfTrue="1">
      <formula>NA()</formula>
    </cfRule>
  </conditionalFormatting>
  <conditionalFormatting sqref="C432">
    <cfRule type="expression" priority="982" dxfId="1504" stopIfTrue="1">
      <formula>NA()</formula>
    </cfRule>
  </conditionalFormatting>
  <conditionalFormatting sqref="A441">
    <cfRule type="expression" priority="983" dxfId="1504" stopIfTrue="1">
      <formula>NA()</formula>
    </cfRule>
  </conditionalFormatting>
  <conditionalFormatting sqref="D441:E441">
    <cfRule type="expression" priority="984" dxfId="1504" stopIfTrue="1">
      <formula>NA()</formula>
    </cfRule>
  </conditionalFormatting>
  <conditionalFormatting sqref="B441">
    <cfRule type="expression" priority="985" dxfId="1504" stopIfTrue="1">
      <formula>NA()</formula>
    </cfRule>
  </conditionalFormatting>
  <conditionalFormatting sqref="B441">
    <cfRule type="expression" priority="986" dxfId="1504" stopIfTrue="1">
      <formula>NA()</formula>
    </cfRule>
  </conditionalFormatting>
  <conditionalFormatting sqref="B441">
    <cfRule type="expression" priority="987" dxfId="1504" stopIfTrue="1">
      <formula>NA()</formula>
    </cfRule>
  </conditionalFormatting>
  <conditionalFormatting sqref="B441">
    <cfRule type="expression" priority="988" dxfId="1504" stopIfTrue="1">
      <formula>NA()</formula>
    </cfRule>
  </conditionalFormatting>
  <conditionalFormatting sqref="C441">
    <cfRule type="expression" priority="989" dxfId="1504" stopIfTrue="1">
      <formula>NA()</formula>
    </cfRule>
  </conditionalFormatting>
  <conditionalFormatting sqref="C441">
    <cfRule type="expression" priority="990" dxfId="1504" stopIfTrue="1">
      <formula>NA()</formula>
    </cfRule>
  </conditionalFormatting>
  <conditionalFormatting sqref="C441">
    <cfRule type="expression" priority="991" dxfId="1504" stopIfTrue="1">
      <formula>NA()</formula>
    </cfRule>
  </conditionalFormatting>
  <conditionalFormatting sqref="C441">
    <cfRule type="expression" priority="992" dxfId="1504" stopIfTrue="1">
      <formula>NA()</formula>
    </cfRule>
  </conditionalFormatting>
  <conditionalFormatting sqref="A444">
    <cfRule type="expression" priority="993" dxfId="1504" stopIfTrue="1">
      <formula>NA()</formula>
    </cfRule>
  </conditionalFormatting>
  <conditionalFormatting sqref="D444:E444">
    <cfRule type="expression" priority="994" dxfId="1504" stopIfTrue="1">
      <formula>NA()</formula>
    </cfRule>
  </conditionalFormatting>
  <conditionalFormatting sqref="B444">
    <cfRule type="expression" priority="995" dxfId="1504" stopIfTrue="1">
      <formula>NA()</formula>
    </cfRule>
  </conditionalFormatting>
  <conditionalFormatting sqref="B444">
    <cfRule type="expression" priority="996" dxfId="1504" stopIfTrue="1">
      <formula>NA()</formula>
    </cfRule>
  </conditionalFormatting>
  <conditionalFormatting sqref="B444">
    <cfRule type="expression" priority="997" dxfId="1504" stopIfTrue="1">
      <formula>NA()</formula>
    </cfRule>
  </conditionalFormatting>
  <conditionalFormatting sqref="B444">
    <cfRule type="expression" priority="998" dxfId="1504" stopIfTrue="1">
      <formula>NA()</formula>
    </cfRule>
  </conditionalFormatting>
  <conditionalFormatting sqref="C444">
    <cfRule type="expression" priority="999" dxfId="1504" stopIfTrue="1">
      <formula>NA()</formula>
    </cfRule>
  </conditionalFormatting>
  <conditionalFormatting sqref="C444">
    <cfRule type="expression" priority="1000" dxfId="1504" stopIfTrue="1">
      <formula>NA()</formula>
    </cfRule>
  </conditionalFormatting>
  <conditionalFormatting sqref="C444">
    <cfRule type="expression" priority="1001" dxfId="1504" stopIfTrue="1">
      <formula>NA()</formula>
    </cfRule>
  </conditionalFormatting>
  <conditionalFormatting sqref="C444">
    <cfRule type="expression" priority="1002" dxfId="1504" stopIfTrue="1">
      <formula>NA()</formula>
    </cfRule>
  </conditionalFormatting>
  <conditionalFormatting sqref="A462:A463">
    <cfRule type="expression" priority="1003" dxfId="1504" stopIfTrue="1">
      <formula>NA()</formula>
    </cfRule>
  </conditionalFormatting>
  <conditionalFormatting sqref="D462:E463">
    <cfRule type="expression" priority="1004" dxfId="1504" stopIfTrue="1">
      <formula>NA()</formula>
    </cfRule>
  </conditionalFormatting>
  <conditionalFormatting sqref="B462:B463">
    <cfRule type="expression" priority="1005" dxfId="1504" stopIfTrue="1">
      <formula>NA()</formula>
    </cfRule>
  </conditionalFormatting>
  <conditionalFormatting sqref="B462:B463">
    <cfRule type="expression" priority="1006" dxfId="1504" stopIfTrue="1">
      <formula>NA()</formula>
    </cfRule>
  </conditionalFormatting>
  <conditionalFormatting sqref="B462:B463">
    <cfRule type="expression" priority="1007" dxfId="1504" stopIfTrue="1">
      <formula>NA()</formula>
    </cfRule>
  </conditionalFormatting>
  <conditionalFormatting sqref="B462:B463">
    <cfRule type="expression" priority="1008" dxfId="1504" stopIfTrue="1">
      <formula>NA()</formula>
    </cfRule>
  </conditionalFormatting>
  <conditionalFormatting sqref="C462:C463">
    <cfRule type="expression" priority="1009" dxfId="1504" stopIfTrue="1">
      <formula>NA()</formula>
    </cfRule>
  </conditionalFormatting>
  <conditionalFormatting sqref="C462:C463">
    <cfRule type="expression" priority="1010" dxfId="1504" stopIfTrue="1">
      <formula>NA()</formula>
    </cfRule>
  </conditionalFormatting>
  <conditionalFormatting sqref="C462:C463">
    <cfRule type="expression" priority="1011" dxfId="1504" stopIfTrue="1">
      <formula>NA()</formula>
    </cfRule>
  </conditionalFormatting>
  <conditionalFormatting sqref="C462:C463">
    <cfRule type="expression" priority="1012" dxfId="1504" stopIfTrue="1">
      <formula>NA()</formula>
    </cfRule>
  </conditionalFormatting>
  <conditionalFormatting sqref="A465">
    <cfRule type="expression" priority="1013" dxfId="1504" stopIfTrue="1">
      <formula>NA()</formula>
    </cfRule>
  </conditionalFormatting>
  <conditionalFormatting sqref="D465:E465">
    <cfRule type="expression" priority="1014" dxfId="1504" stopIfTrue="1">
      <formula>NA()</formula>
    </cfRule>
  </conditionalFormatting>
  <conditionalFormatting sqref="B465">
    <cfRule type="expression" priority="1015" dxfId="1504" stopIfTrue="1">
      <formula>NA()</formula>
    </cfRule>
  </conditionalFormatting>
  <conditionalFormatting sqref="B465">
    <cfRule type="expression" priority="1016" dxfId="1504" stopIfTrue="1">
      <formula>NA()</formula>
    </cfRule>
  </conditionalFormatting>
  <conditionalFormatting sqref="B465">
    <cfRule type="expression" priority="1017" dxfId="1504" stopIfTrue="1">
      <formula>NA()</formula>
    </cfRule>
  </conditionalFormatting>
  <conditionalFormatting sqref="B465">
    <cfRule type="expression" priority="1018" dxfId="1504" stopIfTrue="1">
      <formula>NA()</formula>
    </cfRule>
  </conditionalFormatting>
  <conditionalFormatting sqref="C465">
    <cfRule type="expression" priority="1019" dxfId="1504" stopIfTrue="1">
      <formula>NA()</formula>
    </cfRule>
  </conditionalFormatting>
  <conditionalFormatting sqref="C465">
    <cfRule type="expression" priority="1020" dxfId="1504" stopIfTrue="1">
      <formula>NA()</formula>
    </cfRule>
  </conditionalFormatting>
  <conditionalFormatting sqref="C465">
    <cfRule type="expression" priority="1021" dxfId="1504" stopIfTrue="1">
      <formula>NA()</formula>
    </cfRule>
  </conditionalFormatting>
  <conditionalFormatting sqref="C465">
    <cfRule type="expression" priority="1022" dxfId="1504" stopIfTrue="1">
      <formula>NA()</formula>
    </cfRule>
  </conditionalFormatting>
  <conditionalFormatting sqref="A467">
    <cfRule type="expression" priority="1023" dxfId="1504" stopIfTrue="1">
      <formula>NA()</formula>
    </cfRule>
  </conditionalFormatting>
  <conditionalFormatting sqref="D467:E467">
    <cfRule type="expression" priority="1024" dxfId="1504" stopIfTrue="1">
      <formula>NA()</formula>
    </cfRule>
  </conditionalFormatting>
  <conditionalFormatting sqref="B467">
    <cfRule type="expression" priority="1025" dxfId="1504" stopIfTrue="1">
      <formula>NA()</formula>
    </cfRule>
  </conditionalFormatting>
  <conditionalFormatting sqref="B467">
    <cfRule type="expression" priority="1026" dxfId="1504" stopIfTrue="1">
      <formula>NA()</formula>
    </cfRule>
  </conditionalFormatting>
  <conditionalFormatting sqref="B467">
    <cfRule type="expression" priority="1027" dxfId="1504" stopIfTrue="1">
      <formula>NA()</formula>
    </cfRule>
  </conditionalFormatting>
  <conditionalFormatting sqref="B467">
    <cfRule type="expression" priority="1028" dxfId="1504" stopIfTrue="1">
      <formula>NA()</formula>
    </cfRule>
  </conditionalFormatting>
  <conditionalFormatting sqref="C467">
    <cfRule type="expression" priority="1029" dxfId="1504" stopIfTrue="1">
      <formula>NA()</formula>
    </cfRule>
  </conditionalFormatting>
  <conditionalFormatting sqref="C467">
    <cfRule type="expression" priority="1030" dxfId="1504" stopIfTrue="1">
      <formula>NA()</formula>
    </cfRule>
  </conditionalFormatting>
  <conditionalFormatting sqref="C467">
    <cfRule type="expression" priority="1031" dxfId="1504" stopIfTrue="1">
      <formula>NA()</formula>
    </cfRule>
  </conditionalFormatting>
  <conditionalFormatting sqref="C467">
    <cfRule type="expression" priority="1032" dxfId="1504" stopIfTrue="1">
      <formula>NA()</formula>
    </cfRule>
  </conditionalFormatting>
  <conditionalFormatting sqref="A470">
    <cfRule type="expression" priority="1033" dxfId="1504" stopIfTrue="1">
      <formula>NA()</formula>
    </cfRule>
  </conditionalFormatting>
  <conditionalFormatting sqref="D470:E470">
    <cfRule type="expression" priority="1034" dxfId="1504" stopIfTrue="1">
      <formula>NA()</formula>
    </cfRule>
  </conditionalFormatting>
  <conditionalFormatting sqref="B470">
    <cfRule type="expression" priority="1035" dxfId="1504" stopIfTrue="1">
      <formula>NA()</formula>
    </cfRule>
  </conditionalFormatting>
  <conditionalFormatting sqref="B470">
    <cfRule type="expression" priority="1036" dxfId="1504" stopIfTrue="1">
      <formula>NA()</formula>
    </cfRule>
  </conditionalFormatting>
  <conditionalFormatting sqref="B470">
    <cfRule type="expression" priority="1037" dxfId="1504" stopIfTrue="1">
      <formula>NA()</formula>
    </cfRule>
  </conditionalFormatting>
  <conditionalFormatting sqref="B470">
    <cfRule type="expression" priority="1038" dxfId="1504" stopIfTrue="1">
      <formula>NA()</formula>
    </cfRule>
  </conditionalFormatting>
  <conditionalFormatting sqref="C470">
    <cfRule type="expression" priority="1039" dxfId="1504" stopIfTrue="1">
      <formula>NA()</formula>
    </cfRule>
  </conditionalFormatting>
  <conditionalFormatting sqref="C470">
    <cfRule type="expression" priority="1040" dxfId="1504" stopIfTrue="1">
      <formula>NA()</formula>
    </cfRule>
  </conditionalFormatting>
  <conditionalFormatting sqref="C470">
    <cfRule type="expression" priority="1041" dxfId="1504" stopIfTrue="1">
      <formula>NA()</formula>
    </cfRule>
  </conditionalFormatting>
  <conditionalFormatting sqref="C470">
    <cfRule type="expression" priority="1042" dxfId="1504" stopIfTrue="1">
      <formula>NA()</formula>
    </cfRule>
  </conditionalFormatting>
  <conditionalFormatting sqref="A475">
    <cfRule type="expression" priority="1043" dxfId="1504" stopIfTrue="1">
      <formula>NA()</formula>
    </cfRule>
  </conditionalFormatting>
  <conditionalFormatting sqref="D475:E475">
    <cfRule type="expression" priority="1044" dxfId="1504" stopIfTrue="1">
      <formula>NA()</formula>
    </cfRule>
  </conditionalFormatting>
  <conditionalFormatting sqref="B475">
    <cfRule type="expression" priority="1045" dxfId="1504" stopIfTrue="1">
      <formula>NA()</formula>
    </cfRule>
  </conditionalFormatting>
  <conditionalFormatting sqref="B475">
    <cfRule type="expression" priority="1046" dxfId="1504" stopIfTrue="1">
      <formula>NA()</formula>
    </cfRule>
  </conditionalFormatting>
  <conditionalFormatting sqref="B475">
    <cfRule type="expression" priority="1047" dxfId="1504" stopIfTrue="1">
      <formula>NA()</formula>
    </cfRule>
  </conditionalFormatting>
  <conditionalFormatting sqref="B475">
    <cfRule type="expression" priority="1048" dxfId="1504" stopIfTrue="1">
      <formula>NA()</formula>
    </cfRule>
  </conditionalFormatting>
  <conditionalFormatting sqref="C475">
    <cfRule type="expression" priority="1049" dxfId="1504" stopIfTrue="1">
      <formula>NA()</formula>
    </cfRule>
  </conditionalFormatting>
  <conditionalFormatting sqref="C475">
    <cfRule type="expression" priority="1050" dxfId="1504" stopIfTrue="1">
      <formula>NA()</formula>
    </cfRule>
  </conditionalFormatting>
  <conditionalFormatting sqref="C475">
    <cfRule type="expression" priority="1051" dxfId="1504" stopIfTrue="1">
      <formula>NA()</formula>
    </cfRule>
  </conditionalFormatting>
  <conditionalFormatting sqref="C475">
    <cfRule type="expression" priority="1052" dxfId="1504" stopIfTrue="1">
      <formula>NA()</formula>
    </cfRule>
  </conditionalFormatting>
  <conditionalFormatting sqref="A489">
    <cfRule type="expression" priority="1053" dxfId="1504" stopIfTrue="1">
      <formula>NA()</formula>
    </cfRule>
  </conditionalFormatting>
  <conditionalFormatting sqref="D489:E489">
    <cfRule type="expression" priority="1054" dxfId="1504" stopIfTrue="1">
      <formula>NA()</formula>
    </cfRule>
  </conditionalFormatting>
  <conditionalFormatting sqref="B489">
    <cfRule type="expression" priority="1055" dxfId="1504" stopIfTrue="1">
      <formula>NA()</formula>
    </cfRule>
  </conditionalFormatting>
  <conditionalFormatting sqref="B489">
    <cfRule type="expression" priority="1056" dxfId="1504" stopIfTrue="1">
      <formula>NA()</formula>
    </cfRule>
  </conditionalFormatting>
  <conditionalFormatting sqref="B489">
    <cfRule type="expression" priority="1057" dxfId="1504" stopIfTrue="1">
      <formula>NA()</formula>
    </cfRule>
  </conditionalFormatting>
  <conditionalFormatting sqref="B489">
    <cfRule type="expression" priority="1058" dxfId="1504" stopIfTrue="1">
      <formula>NA()</formula>
    </cfRule>
  </conditionalFormatting>
  <conditionalFormatting sqref="C489">
    <cfRule type="expression" priority="1059" dxfId="1504" stopIfTrue="1">
      <formula>NA()</formula>
    </cfRule>
  </conditionalFormatting>
  <conditionalFormatting sqref="C489">
    <cfRule type="expression" priority="1060" dxfId="1504" stopIfTrue="1">
      <formula>NA()</formula>
    </cfRule>
  </conditionalFormatting>
  <conditionalFormatting sqref="C489">
    <cfRule type="expression" priority="1061" dxfId="1504" stopIfTrue="1">
      <formula>NA()</formula>
    </cfRule>
  </conditionalFormatting>
  <conditionalFormatting sqref="C489">
    <cfRule type="expression" priority="1062" dxfId="1504" stopIfTrue="1">
      <formula>NA()</formula>
    </cfRule>
  </conditionalFormatting>
  <conditionalFormatting sqref="A504:A505">
    <cfRule type="expression" priority="1063" dxfId="1504" stopIfTrue="1">
      <formula>NA()</formula>
    </cfRule>
  </conditionalFormatting>
  <conditionalFormatting sqref="D504:E505">
    <cfRule type="expression" priority="1064" dxfId="1504" stopIfTrue="1">
      <formula>NA()</formula>
    </cfRule>
  </conditionalFormatting>
  <conditionalFormatting sqref="B504:B505">
    <cfRule type="expression" priority="1065" dxfId="1504" stopIfTrue="1">
      <formula>NA()</formula>
    </cfRule>
  </conditionalFormatting>
  <conditionalFormatting sqref="B504:B505">
    <cfRule type="expression" priority="1066" dxfId="1504" stopIfTrue="1">
      <formula>NA()</formula>
    </cfRule>
  </conditionalFormatting>
  <conditionalFormatting sqref="B504:B505">
    <cfRule type="expression" priority="1067" dxfId="1504" stopIfTrue="1">
      <formula>NA()</formula>
    </cfRule>
  </conditionalFormatting>
  <conditionalFormatting sqref="B504:B505">
    <cfRule type="expression" priority="1068" dxfId="1504" stopIfTrue="1">
      <formula>NA()</formula>
    </cfRule>
  </conditionalFormatting>
  <conditionalFormatting sqref="C504:C505">
    <cfRule type="expression" priority="1069" dxfId="1504" stopIfTrue="1">
      <formula>NA()</formula>
    </cfRule>
  </conditionalFormatting>
  <conditionalFormatting sqref="C504:C505">
    <cfRule type="expression" priority="1070" dxfId="1504" stopIfTrue="1">
      <formula>NA()</formula>
    </cfRule>
  </conditionalFormatting>
  <conditionalFormatting sqref="C504:C505">
    <cfRule type="expression" priority="1071" dxfId="1504" stopIfTrue="1">
      <formula>NA()</formula>
    </cfRule>
  </conditionalFormatting>
  <conditionalFormatting sqref="C504:C505">
    <cfRule type="expression" priority="1072" dxfId="1504" stopIfTrue="1">
      <formula>NA()</formula>
    </cfRule>
  </conditionalFormatting>
  <conditionalFormatting sqref="A517">
    <cfRule type="expression" priority="1073" dxfId="1504" stopIfTrue="1">
      <formula>NA()</formula>
    </cfRule>
  </conditionalFormatting>
  <conditionalFormatting sqref="D517:E517">
    <cfRule type="expression" priority="1074" dxfId="1504" stopIfTrue="1">
      <formula>NA()</formula>
    </cfRule>
  </conditionalFormatting>
  <conditionalFormatting sqref="B517">
    <cfRule type="expression" priority="1075" dxfId="1504" stopIfTrue="1">
      <formula>NA()</formula>
    </cfRule>
  </conditionalFormatting>
  <conditionalFormatting sqref="B517">
    <cfRule type="expression" priority="1076" dxfId="1504" stopIfTrue="1">
      <formula>NA()</formula>
    </cfRule>
  </conditionalFormatting>
  <conditionalFormatting sqref="B517">
    <cfRule type="expression" priority="1077" dxfId="1504" stopIfTrue="1">
      <formula>NA()</formula>
    </cfRule>
  </conditionalFormatting>
  <conditionalFormatting sqref="B517">
    <cfRule type="expression" priority="1078" dxfId="1504" stopIfTrue="1">
      <formula>NA()</formula>
    </cfRule>
  </conditionalFormatting>
  <conditionalFormatting sqref="C517">
    <cfRule type="expression" priority="1079" dxfId="1504" stopIfTrue="1">
      <formula>NA()</formula>
    </cfRule>
  </conditionalFormatting>
  <conditionalFormatting sqref="C517">
    <cfRule type="expression" priority="1080" dxfId="1504" stopIfTrue="1">
      <formula>NA()</formula>
    </cfRule>
  </conditionalFormatting>
  <conditionalFormatting sqref="C517">
    <cfRule type="expression" priority="1081" dxfId="1504" stopIfTrue="1">
      <formula>NA()</formula>
    </cfRule>
  </conditionalFormatting>
  <conditionalFormatting sqref="C517">
    <cfRule type="expression" priority="1082" dxfId="1504" stopIfTrue="1">
      <formula>NA()</formula>
    </cfRule>
  </conditionalFormatting>
  <conditionalFormatting sqref="A518">
    <cfRule type="expression" priority="1083" dxfId="1504" stopIfTrue="1">
      <formula>NA()</formula>
    </cfRule>
  </conditionalFormatting>
  <conditionalFormatting sqref="D518:E518">
    <cfRule type="expression" priority="1084" dxfId="1504" stopIfTrue="1">
      <formula>NA()</formula>
    </cfRule>
  </conditionalFormatting>
  <conditionalFormatting sqref="B518">
    <cfRule type="expression" priority="1085" dxfId="1504" stopIfTrue="1">
      <formula>NA()</formula>
    </cfRule>
  </conditionalFormatting>
  <conditionalFormatting sqref="B518">
    <cfRule type="expression" priority="1086" dxfId="1504" stopIfTrue="1">
      <formula>NA()</formula>
    </cfRule>
  </conditionalFormatting>
  <conditionalFormatting sqref="B518">
    <cfRule type="expression" priority="1087" dxfId="1504" stopIfTrue="1">
      <formula>NA()</formula>
    </cfRule>
  </conditionalFormatting>
  <conditionalFormatting sqref="B518">
    <cfRule type="expression" priority="1088" dxfId="1504" stopIfTrue="1">
      <formula>NA()</formula>
    </cfRule>
  </conditionalFormatting>
  <conditionalFormatting sqref="C518">
    <cfRule type="expression" priority="1089" dxfId="1504" stopIfTrue="1">
      <formula>NA()</formula>
    </cfRule>
  </conditionalFormatting>
  <conditionalFormatting sqref="C518">
    <cfRule type="expression" priority="1090" dxfId="1504" stopIfTrue="1">
      <formula>NA()</formula>
    </cfRule>
  </conditionalFormatting>
  <conditionalFormatting sqref="C518">
    <cfRule type="expression" priority="1091" dxfId="1504" stopIfTrue="1">
      <formula>NA()</formula>
    </cfRule>
  </conditionalFormatting>
  <conditionalFormatting sqref="C518">
    <cfRule type="expression" priority="1092" dxfId="1504" stopIfTrue="1">
      <formula>NA()</formula>
    </cfRule>
  </conditionalFormatting>
  <conditionalFormatting sqref="A520">
    <cfRule type="expression" priority="1093" dxfId="1504" stopIfTrue="1">
      <formula>NA()</formula>
    </cfRule>
  </conditionalFormatting>
  <conditionalFormatting sqref="D520:E520">
    <cfRule type="expression" priority="1094" dxfId="1504" stopIfTrue="1">
      <formula>NA()</formula>
    </cfRule>
  </conditionalFormatting>
  <conditionalFormatting sqref="B520">
    <cfRule type="expression" priority="1095" dxfId="1504" stopIfTrue="1">
      <formula>NA()</formula>
    </cfRule>
  </conditionalFormatting>
  <conditionalFormatting sqref="B520">
    <cfRule type="expression" priority="1096" dxfId="1504" stopIfTrue="1">
      <formula>NA()</formula>
    </cfRule>
  </conditionalFormatting>
  <conditionalFormatting sqref="B520">
    <cfRule type="expression" priority="1097" dxfId="1504" stopIfTrue="1">
      <formula>NA()</formula>
    </cfRule>
  </conditionalFormatting>
  <conditionalFormatting sqref="B520">
    <cfRule type="expression" priority="1098" dxfId="1504" stopIfTrue="1">
      <formula>NA()</formula>
    </cfRule>
  </conditionalFormatting>
  <conditionalFormatting sqref="D522:E522">
    <cfRule type="expression" priority="1099" dxfId="1504" stopIfTrue="1">
      <formula>NA()</formula>
    </cfRule>
  </conditionalFormatting>
  <conditionalFormatting sqref="B522">
    <cfRule type="expression" priority="1100" dxfId="1504" stopIfTrue="1">
      <formula>NA()</formula>
    </cfRule>
  </conditionalFormatting>
  <conditionalFormatting sqref="B522">
    <cfRule type="expression" priority="1101" dxfId="1504" stopIfTrue="1">
      <formula>NA()</formula>
    </cfRule>
  </conditionalFormatting>
  <conditionalFormatting sqref="B522">
    <cfRule type="expression" priority="1102" dxfId="1504" stopIfTrue="1">
      <formula>NA()</formula>
    </cfRule>
  </conditionalFormatting>
  <conditionalFormatting sqref="B522">
    <cfRule type="expression" priority="1103" dxfId="1504" stopIfTrue="1">
      <formula>NA()</formula>
    </cfRule>
  </conditionalFormatting>
  <conditionalFormatting sqref="C522">
    <cfRule type="expression" priority="1104" dxfId="1504" stopIfTrue="1">
      <formula>NA()</formula>
    </cfRule>
  </conditionalFormatting>
  <conditionalFormatting sqref="C522">
    <cfRule type="expression" priority="1105" dxfId="1504" stopIfTrue="1">
      <formula>NA()</formula>
    </cfRule>
  </conditionalFormatting>
  <conditionalFormatting sqref="C522">
    <cfRule type="expression" priority="1106" dxfId="1504" stopIfTrue="1">
      <formula>NA()</formula>
    </cfRule>
  </conditionalFormatting>
  <conditionalFormatting sqref="A464">
    <cfRule type="expression" priority="1107" dxfId="1504" stopIfTrue="1">
      <formula>NA()</formula>
    </cfRule>
  </conditionalFormatting>
  <conditionalFormatting sqref="D464:E464">
    <cfRule type="expression" priority="1108" dxfId="1504" stopIfTrue="1">
      <formula>NA()</formula>
    </cfRule>
  </conditionalFormatting>
  <conditionalFormatting sqref="B464">
    <cfRule type="expression" priority="1109" dxfId="1504" stopIfTrue="1">
      <formula>NA()</formula>
    </cfRule>
  </conditionalFormatting>
  <conditionalFormatting sqref="B464">
    <cfRule type="expression" priority="1110" dxfId="1504" stopIfTrue="1">
      <formula>NA()</formula>
    </cfRule>
  </conditionalFormatting>
  <conditionalFormatting sqref="B464">
    <cfRule type="expression" priority="1111" dxfId="1504" stopIfTrue="1">
      <formula>NA()</formula>
    </cfRule>
  </conditionalFormatting>
  <conditionalFormatting sqref="B464">
    <cfRule type="expression" priority="1112" dxfId="1504" stopIfTrue="1">
      <formula>NA()</formula>
    </cfRule>
  </conditionalFormatting>
  <conditionalFormatting sqref="C464">
    <cfRule type="expression" priority="1113" dxfId="1504" stopIfTrue="1">
      <formula>NA()</formula>
    </cfRule>
  </conditionalFormatting>
  <conditionalFormatting sqref="C464">
    <cfRule type="expression" priority="1114" dxfId="1504" stopIfTrue="1">
      <formula>NA()</formula>
    </cfRule>
  </conditionalFormatting>
  <conditionalFormatting sqref="C464">
    <cfRule type="expression" priority="1115" dxfId="1504" stopIfTrue="1">
      <formula>NA()</formula>
    </cfRule>
  </conditionalFormatting>
  <conditionalFormatting sqref="C464">
    <cfRule type="expression" priority="1116" dxfId="1504" stopIfTrue="1">
      <formula>NA()</formula>
    </cfRule>
  </conditionalFormatting>
  <conditionalFormatting sqref="A417:A418">
    <cfRule type="expression" priority="1117" dxfId="1504" stopIfTrue="1">
      <formula>NA()</formula>
    </cfRule>
  </conditionalFormatting>
  <conditionalFormatting sqref="D417:E418">
    <cfRule type="expression" priority="1118" dxfId="1504" stopIfTrue="1">
      <formula>NA()</formula>
    </cfRule>
  </conditionalFormatting>
  <conditionalFormatting sqref="B417:B418">
    <cfRule type="expression" priority="1119" dxfId="1504" stopIfTrue="1">
      <formula>NA()</formula>
    </cfRule>
  </conditionalFormatting>
  <conditionalFormatting sqref="B417:B418">
    <cfRule type="expression" priority="1120" dxfId="1504" stopIfTrue="1">
      <formula>NA()</formula>
    </cfRule>
  </conditionalFormatting>
  <conditionalFormatting sqref="B417:B418">
    <cfRule type="expression" priority="1121" dxfId="1504" stopIfTrue="1">
      <formula>NA()</formula>
    </cfRule>
  </conditionalFormatting>
  <conditionalFormatting sqref="B417:B418">
    <cfRule type="expression" priority="1122" dxfId="1504" stopIfTrue="1">
      <formula>NA()</formula>
    </cfRule>
  </conditionalFormatting>
  <conditionalFormatting sqref="C417:C418">
    <cfRule type="expression" priority="1123" dxfId="1504" stopIfTrue="1">
      <formula>NA()</formula>
    </cfRule>
  </conditionalFormatting>
  <conditionalFormatting sqref="C417:C418">
    <cfRule type="expression" priority="1124" dxfId="1504" stopIfTrue="1">
      <formula>NA()</formula>
    </cfRule>
  </conditionalFormatting>
  <conditionalFormatting sqref="C417:C418">
    <cfRule type="expression" priority="1125" dxfId="1504" stopIfTrue="1">
      <formula>NA()</formula>
    </cfRule>
  </conditionalFormatting>
  <conditionalFormatting sqref="C417:C418">
    <cfRule type="expression" priority="1126" dxfId="1504" stopIfTrue="1">
      <formula>NA()</formula>
    </cfRule>
  </conditionalFormatting>
  <conditionalFormatting sqref="D619:E619">
    <cfRule type="expression" priority="1127" dxfId="1504" stopIfTrue="1">
      <formula>NA()</formula>
    </cfRule>
  </conditionalFormatting>
  <conditionalFormatting sqref="D549:E549">
    <cfRule type="expression" priority="1128" dxfId="1504" stopIfTrue="1">
      <formula>NA()</formula>
    </cfRule>
  </conditionalFormatting>
  <conditionalFormatting sqref="A549:A550">
    <cfRule type="expression" priority="1129" dxfId="1504" stopIfTrue="1">
      <formula>NA()</formula>
    </cfRule>
  </conditionalFormatting>
  <conditionalFormatting sqref="A623">
    <cfRule type="expression" priority="1130" dxfId="1504" stopIfTrue="1">
      <formula>NA()</formula>
    </cfRule>
  </conditionalFormatting>
  <conditionalFormatting sqref="A551">
    <cfRule type="expression" priority="1131" dxfId="1504" stopIfTrue="1">
      <formula>NA()</formula>
    </cfRule>
  </conditionalFormatting>
  <conditionalFormatting sqref="A546">
    <cfRule type="expression" priority="1132" dxfId="1504" stopIfTrue="1">
      <formula>NA()</formula>
    </cfRule>
  </conditionalFormatting>
  <conditionalFormatting sqref="D617:E617">
    <cfRule type="expression" priority="1133" dxfId="1504" stopIfTrue="1">
      <formula>NA()</formula>
    </cfRule>
  </conditionalFormatting>
  <conditionalFormatting sqref="D533:E533">
    <cfRule type="expression" priority="1134" dxfId="1504" stopIfTrue="1">
      <formula>NA()</formula>
    </cfRule>
  </conditionalFormatting>
  <conditionalFormatting sqref="D538:E538">
    <cfRule type="expression" priority="1135" dxfId="1504" stopIfTrue="1">
      <formula>NA()</formula>
    </cfRule>
  </conditionalFormatting>
  <conditionalFormatting sqref="D578:E578">
    <cfRule type="expression" priority="1136" dxfId="1504" stopIfTrue="1">
      <formula>NA()</formula>
    </cfRule>
  </conditionalFormatting>
  <conditionalFormatting sqref="D533:E533">
    <cfRule type="expression" priority="1137" dxfId="1504" stopIfTrue="1">
      <formula>NA()</formula>
    </cfRule>
  </conditionalFormatting>
  <conditionalFormatting sqref="B584:C584">
    <cfRule type="expression" priority="1138" dxfId="1504" stopIfTrue="1">
      <formula>NA()</formula>
    </cfRule>
  </conditionalFormatting>
  <conditionalFormatting sqref="B600:C600">
    <cfRule type="expression" priority="1139" dxfId="1504" stopIfTrue="1">
      <formula>NA()</formula>
    </cfRule>
  </conditionalFormatting>
  <conditionalFormatting sqref="B594:C594">
    <cfRule type="expression" priority="1140" dxfId="1504" stopIfTrue="1">
      <formula>NA()</formula>
    </cfRule>
  </conditionalFormatting>
  <conditionalFormatting sqref="B538:C538">
    <cfRule type="expression" priority="1141" dxfId="1504" stopIfTrue="1">
      <formula>NA()</formula>
    </cfRule>
  </conditionalFormatting>
  <conditionalFormatting sqref="B533:C533">
    <cfRule type="expression" priority="1142" dxfId="1504" stopIfTrue="1">
      <formula>NA()</formula>
    </cfRule>
  </conditionalFormatting>
  <conditionalFormatting sqref="D557:E557">
    <cfRule type="expression" priority="1143" dxfId="1504" stopIfTrue="1">
      <formula>NA()</formula>
    </cfRule>
  </conditionalFormatting>
  <conditionalFormatting sqref="D338:E338">
    <cfRule type="expression" priority="1144" dxfId="1504" stopIfTrue="1">
      <formula>NA()</formula>
    </cfRule>
  </conditionalFormatting>
  <conditionalFormatting sqref="D345:E345">
    <cfRule type="expression" priority="1145" dxfId="1504" stopIfTrue="1">
      <formula>NA()</formula>
    </cfRule>
  </conditionalFormatting>
  <conditionalFormatting sqref="A331:A334">
    <cfRule type="expression" priority="1146" dxfId="1504" stopIfTrue="1">
      <formula>NA()</formula>
    </cfRule>
  </conditionalFormatting>
  <conditionalFormatting sqref="D197:E197">
    <cfRule type="expression" priority="1147" dxfId="1504" stopIfTrue="1">
      <formula>NA()</formula>
    </cfRule>
  </conditionalFormatting>
  <conditionalFormatting sqref="D206:E206">
    <cfRule type="expression" priority="1148" dxfId="1504" stopIfTrue="1">
      <formula>NA()</formula>
    </cfRule>
  </conditionalFormatting>
  <conditionalFormatting sqref="D225:E225">
    <cfRule type="expression" priority="1149" dxfId="1504" stopIfTrue="1">
      <formula>NA()</formula>
    </cfRule>
  </conditionalFormatting>
  <conditionalFormatting sqref="D226:E226">
    <cfRule type="expression" priority="1150" dxfId="1504" stopIfTrue="1">
      <formula>NA()</formula>
    </cfRule>
  </conditionalFormatting>
  <conditionalFormatting sqref="D229:E229">
    <cfRule type="expression" priority="1151" dxfId="1504" stopIfTrue="1">
      <formula>NA()</formula>
    </cfRule>
  </conditionalFormatting>
  <conditionalFormatting sqref="D321:E321">
    <cfRule type="expression" priority="1152" dxfId="1504" stopIfTrue="1">
      <formula>NA()</formula>
    </cfRule>
  </conditionalFormatting>
  <conditionalFormatting sqref="D327:E327">
    <cfRule type="expression" priority="1153" dxfId="1504" stopIfTrue="1">
      <formula>NA()</formula>
    </cfRule>
  </conditionalFormatting>
  <conditionalFormatting sqref="D344:E344">
    <cfRule type="expression" priority="1154" dxfId="1504" stopIfTrue="1">
      <formula>NA()</formula>
    </cfRule>
  </conditionalFormatting>
  <conditionalFormatting sqref="E342">
    <cfRule type="expression" priority="1155" dxfId="1504" stopIfTrue="1">
      <formula>NA()</formula>
    </cfRule>
  </conditionalFormatting>
  <conditionalFormatting sqref="D80:E80">
    <cfRule type="expression" priority="1156" dxfId="1504" stopIfTrue="1">
      <formula>NA()</formula>
    </cfRule>
  </conditionalFormatting>
  <conditionalFormatting sqref="D94:E94">
    <cfRule type="expression" priority="1157" dxfId="1504" stopIfTrue="1">
      <formula>NA()</formula>
    </cfRule>
  </conditionalFormatting>
  <conditionalFormatting sqref="D117:E118">
    <cfRule type="expression" priority="1158" dxfId="1504" stopIfTrue="1">
      <formula>NA()</formula>
    </cfRule>
  </conditionalFormatting>
  <conditionalFormatting sqref="D103:E103">
    <cfRule type="expression" priority="1159" dxfId="1504" stopIfTrue="1">
      <formula>NA()</formula>
    </cfRule>
  </conditionalFormatting>
  <conditionalFormatting sqref="D308:E308">
    <cfRule type="expression" priority="1160" dxfId="1504" stopIfTrue="1">
      <formula>NA()</formula>
    </cfRule>
  </conditionalFormatting>
  <conditionalFormatting sqref="D328:E328">
    <cfRule type="expression" priority="1161" dxfId="1504" stopIfTrue="1">
      <formula>NA()</formula>
    </cfRule>
  </conditionalFormatting>
  <conditionalFormatting sqref="A328">
    <cfRule type="expression" priority="1162" dxfId="1504" stopIfTrue="1">
      <formula>NA()</formula>
    </cfRule>
  </conditionalFormatting>
  <conditionalFormatting sqref="E197">
    <cfRule type="expression" priority="1163" dxfId="1504" stopIfTrue="1">
      <formula>NA()</formula>
    </cfRule>
  </conditionalFormatting>
  <conditionalFormatting sqref="D205:E205">
    <cfRule type="expression" priority="1164" dxfId="1504" stopIfTrue="1">
      <formula>NA()</formula>
    </cfRule>
  </conditionalFormatting>
  <conditionalFormatting sqref="E206">
    <cfRule type="expression" priority="1165" dxfId="1504" stopIfTrue="1">
      <formula>NA()</formula>
    </cfRule>
  </conditionalFormatting>
  <conditionalFormatting sqref="D206:E206">
    <cfRule type="expression" priority="1166" dxfId="1504" stopIfTrue="1">
      <formula>NA()</formula>
    </cfRule>
  </conditionalFormatting>
  <conditionalFormatting sqref="E225">
    <cfRule type="expression" priority="1167" dxfId="1504" stopIfTrue="1">
      <formula>NA()</formula>
    </cfRule>
  </conditionalFormatting>
  <conditionalFormatting sqref="D225:E225">
    <cfRule type="expression" priority="1168" dxfId="1504" stopIfTrue="1">
      <formula>NA()</formula>
    </cfRule>
  </conditionalFormatting>
  <conditionalFormatting sqref="E217">
    <cfRule type="expression" priority="1169" dxfId="1504" stopIfTrue="1">
      <formula>NA()</formula>
    </cfRule>
  </conditionalFormatting>
  <conditionalFormatting sqref="D217:E217">
    <cfRule type="expression" priority="1170" dxfId="1504" stopIfTrue="1">
      <formula>NA()</formula>
    </cfRule>
  </conditionalFormatting>
  <conditionalFormatting sqref="D217:E217">
    <cfRule type="expression" priority="1171" dxfId="1504" stopIfTrue="1">
      <formula>NA()</formula>
    </cfRule>
  </conditionalFormatting>
  <conditionalFormatting sqref="D215:E215">
    <cfRule type="expression" priority="1172" dxfId="1504" stopIfTrue="1">
      <formula>NA()</formula>
    </cfRule>
  </conditionalFormatting>
  <conditionalFormatting sqref="E215">
    <cfRule type="expression" priority="1173" dxfId="1504" stopIfTrue="1">
      <formula>NA()</formula>
    </cfRule>
  </conditionalFormatting>
  <conditionalFormatting sqref="D215:E215">
    <cfRule type="expression" priority="1174" dxfId="1504" stopIfTrue="1">
      <formula>NA()</formula>
    </cfRule>
  </conditionalFormatting>
  <conditionalFormatting sqref="D215:E215">
    <cfRule type="expression" priority="1175" dxfId="1504" stopIfTrue="1">
      <formula>NA()</formula>
    </cfRule>
  </conditionalFormatting>
  <conditionalFormatting sqref="E311">
    <cfRule type="expression" priority="1176" dxfId="1504" stopIfTrue="1">
      <formula>NA()</formula>
    </cfRule>
  </conditionalFormatting>
  <conditionalFormatting sqref="D321:E321">
    <cfRule type="expression" priority="1177" dxfId="1504" stopIfTrue="1">
      <formula>NA()</formula>
    </cfRule>
  </conditionalFormatting>
  <conditionalFormatting sqref="D327:E327">
    <cfRule type="expression" priority="1178" dxfId="1504" stopIfTrue="1">
      <formula>NA()</formula>
    </cfRule>
  </conditionalFormatting>
  <conditionalFormatting sqref="D335:E335">
    <cfRule type="expression" priority="1179" dxfId="1504" stopIfTrue="1">
      <formula>NA()</formula>
    </cfRule>
  </conditionalFormatting>
  <conditionalFormatting sqref="D333:E333">
    <cfRule type="expression" priority="1180" dxfId="1504" stopIfTrue="1">
      <formula>NA()</formula>
    </cfRule>
  </conditionalFormatting>
  <conditionalFormatting sqref="D335:E335">
    <cfRule type="expression" priority="1181" dxfId="1504" stopIfTrue="1">
      <formula>NA()</formula>
    </cfRule>
  </conditionalFormatting>
  <conditionalFormatting sqref="E330">
    <cfRule type="expression" priority="1182" dxfId="1504" stopIfTrue="1">
      <formula>NA()</formula>
    </cfRule>
  </conditionalFormatting>
  <conditionalFormatting sqref="E338:E340">
    <cfRule type="expression" priority="1183" dxfId="1504" stopIfTrue="1">
      <formula>NA()</formula>
    </cfRule>
  </conditionalFormatting>
  <conditionalFormatting sqref="D343:E343">
    <cfRule type="expression" priority="1184" dxfId="1504" stopIfTrue="1">
      <formula>NA()</formula>
    </cfRule>
  </conditionalFormatting>
  <conditionalFormatting sqref="D291:E291">
    <cfRule type="expression" priority="1185" dxfId="1504" stopIfTrue="1">
      <formula>NA()</formula>
    </cfRule>
  </conditionalFormatting>
  <conditionalFormatting sqref="E291">
    <cfRule type="expression" priority="1186" dxfId="1504" stopIfTrue="1">
      <formula>NA()</formula>
    </cfRule>
  </conditionalFormatting>
  <conditionalFormatting sqref="D291:E291">
    <cfRule type="expression" priority="1187" dxfId="1504" stopIfTrue="1">
      <formula>NA()</formula>
    </cfRule>
  </conditionalFormatting>
  <conditionalFormatting sqref="D360:E360">
    <cfRule type="expression" priority="1188" dxfId="1504" stopIfTrue="1">
      <formula>NA()</formula>
    </cfRule>
  </conditionalFormatting>
  <conditionalFormatting sqref="E360">
    <cfRule type="expression" priority="1189" dxfId="1504" stopIfTrue="1">
      <formula>NA()</formula>
    </cfRule>
  </conditionalFormatting>
  <conditionalFormatting sqref="D360:E360">
    <cfRule type="expression" priority="1190" dxfId="1504" stopIfTrue="1">
      <formula>NA()</formula>
    </cfRule>
  </conditionalFormatting>
  <conditionalFormatting sqref="D190:E190">
    <cfRule type="expression" priority="1191" dxfId="1504" stopIfTrue="1">
      <formula>NA()</formula>
    </cfRule>
  </conditionalFormatting>
  <conditionalFormatting sqref="E189:E190">
    <cfRule type="expression" priority="1192" dxfId="1504" stopIfTrue="1">
      <formula>NA()</formula>
    </cfRule>
  </conditionalFormatting>
  <conditionalFormatting sqref="D189:E190">
    <cfRule type="expression" priority="1193" dxfId="1504" stopIfTrue="1">
      <formula>NA()</formula>
    </cfRule>
  </conditionalFormatting>
  <conditionalFormatting sqref="D103:E103">
    <cfRule type="expression" priority="1194" dxfId="1504" stopIfTrue="1">
      <formula>NA()</formula>
    </cfRule>
  </conditionalFormatting>
  <conditionalFormatting sqref="E308">
    <cfRule type="expression" priority="1195" dxfId="1504" stopIfTrue="1">
      <formula>NA()</formula>
    </cfRule>
  </conditionalFormatting>
  <conditionalFormatting sqref="D308:E308">
    <cfRule type="expression" priority="1196" dxfId="1504" stopIfTrue="1">
      <formula>NA()</formula>
    </cfRule>
  </conditionalFormatting>
  <conditionalFormatting sqref="D101:E101">
    <cfRule type="expression" priority="1197" dxfId="1504" stopIfTrue="1">
      <formula>NA()</formula>
    </cfRule>
  </conditionalFormatting>
  <conditionalFormatting sqref="E328">
    <cfRule type="expression" priority="1198" dxfId="1504" stopIfTrue="1">
      <formula>NA()</formula>
    </cfRule>
  </conditionalFormatting>
  <conditionalFormatting sqref="D328:E328">
    <cfRule type="expression" priority="1199" dxfId="1504" stopIfTrue="1">
      <formula>NA()</formula>
    </cfRule>
  </conditionalFormatting>
  <conditionalFormatting sqref="B78:C78">
    <cfRule type="expression" priority="1200" dxfId="1504" stopIfTrue="1">
      <formula>NA()</formula>
    </cfRule>
  </conditionalFormatting>
  <conditionalFormatting sqref="C103">
    <cfRule type="expression" priority="1201" dxfId="1504" stopIfTrue="1">
      <formula>NA()</formula>
    </cfRule>
  </conditionalFormatting>
  <conditionalFormatting sqref="C97">
    <cfRule type="expression" priority="1202" dxfId="1504" stopIfTrue="1">
      <formula>NA()</formula>
    </cfRule>
  </conditionalFormatting>
  <conditionalFormatting sqref="B66:C66">
    <cfRule type="expression" priority="1203" dxfId="1504" stopIfTrue="1">
      <formula>NA()</formula>
    </cfRule>
  </conditionalFormatting>
  <conditionalFormatting sqref="D251:E252">
    <cfRule type="expression" priority="1204" dxfId="1504" stopIfTrue="1">
      <formula>NA()</formula>
    </cfRule>
  </conditionalFormatting>
  <conditionalFormatting sqref="D251:E252">
    <cfRule type="expression" priority="1205" dxfId="1504" stopIfTrue="1">
      <formula>NA()</formula>
    </cfRule>
  </conditionalFormatting>
  <conditionalFormatting sqref="D251:E252">
    <cfRule type="expression" priority="1206" dxfId="1504" stopIfTrue="1">
      <formula>NA()</formula>
    </cfRule>
  </conditionalFormatting>
  <conditionalFormatting sqref="E152">
    <cfRule type="expression" priority="1207" dxfId="1504" stopIfTrue="1">
      <formula>NA()</formula>
    </cfRule>
  </conditionalFormatting>
  <conditionalFormatting sqref="B10:C10">
    <cfRule type="expression" priority="1208" dxfId="1504" stopIfTrue="1">
      <formula>NA()</formula>
    </cfRule>
  </conditionalFormatting>
  <conditionalFormatting sqref="B10:C10">
    <cfRule type="expression" priority="1209" dxfId="1504" stopIfTrue="1">
      <formula>NA()</formula>
    </cfRule>
  </conditionalFormatting>
  <conditionalFormatting sqref="C10">
    <cfRule type="expression" priority="1210" dxfId="1504" stopIfTrue="1">
      <formula>IF("#ref!"="PRÓPRIA",1,0)</formula>
    </cfRule>
  </conditionalFormatting>
  <conditionalFormatting sqref="B60:C60">
    <cfRule type="expression" priority="1211" dxfId="1504" stopIfTrue="1">
      <formula>NA()</formula>
    </cfRule>
  </conditionalFormatting>
  <conditionalFormatting sqref="B15:C18">
    <cfRule type="expression" priority="1212" dxfId="1504" stopIfTrue="1">
      <formula>NA()</formula>
    </cfRule>
  </conditionalFormatting>
  <conditionalFormatting sqref="C15:C18">
    <cfRule type="expression" priority="1213" dxfId="1504" stopIfTrue="1">
      <formula>IF("#ref!"="PRÓPRIA",1,0)</formula>
    </cfRule>
  </conditionalFormatting>
  <conditionalFormatting sqref="B67:C67">
    <cfRule type="expression" priority="1214" dxfId="1504" stopIfTrue="1">
      <formula>NA()</formula>
    </cfRule>
  </conditionalFormatting>
  <conditionalFormatting sqref="D152:E152">
    <cfRule type="expression" priority="1215" dxfId="1504" stopIfTrue="1">
      <formula>NA()</formula>
    </cfRule>
  </conditionalFormatting>
  <conditionalFormatting sqref="B83:C86">
    <cfRule type="expression" priority="1216" dxfId="1504" stopIfTrue="1">
      <formula>NA()</formula>
    </cfRule>
  </conditionalFormatting>
  <conditionalFormatting sqref="B91:C91">
    <cfRule type="expression" priority="1217" dxfId="1504" stopIfTrue="1">
      <formula>NA()</formula>
    </cfRule>
  </conditionalFormatting>
  <conditionalFormatting sqref="B91:C91">
    <cfRule type="expression" priority="1218" dxfId="1504" stopIfTrue="1">
      <formula>NA()</formula>
    </cfRule>
  </conditionalFormatting>
  <conditionalFormatting sqref="B94">
    <cfRule type="expression" priority="1219" dxfId="1504" stopIfTrue="1">
      <formula>NA()</formula>
    </cfRule>
  </conditionalFormatting>
  <conditionalFormatting sqref="C94">
    <cfRule type="expression" priority="1220" dxfId="1504" stopIfTrue="1">
      <formula>NA()</formula>
    </cfRule>
  </conditionalFormatting>
  <conditionalFormatting sqref="B103:C103">
    <cfRule type="expression" priority="1221" dxfId="1504" stopIfTrue="1">
      <formula>NA()</formula>
    </cfRule>
  </conditionalFormatting>
  <conditionalFormatting sqref="B102:C102">
    <cfRule type="expression" priority="1222" dxfId="1504" stopIfTrue="1">
      <formula>NA()</formula>
    </cfRule>
  </conditionalFormatting>
  <conditionalFormatting sqref="B102">
    <cfRule type="expression" priority="1223" dxfId="1504" stopIfTrue="1">
      <formula>NA()</formula>
    </cfRule>
  </conditionalFormatting>
  <conditionalFormatting sqref="C102">
    <cfRule type="expression" priority="1224" dxfId="1504" stopIfTrue="1">
      <formula>NA()</formula>
    </cfRule>
  </conditionalFormatting>
  <conditionalFormatting sqref="B93:C93">
    <cfRule type="expression" priority="1225" dxfId="1504" stopIfTrue="1">
      <formula>NA()</formula>
    </cfRule>
  </conditionalFormatting>
  <conditionalFormatting sqref="C93">
    <cfRule type="expression" priority="1226" dxfId="1504" stopIfTrue="1">
      <formula>NA()</formula>
    </cfRule>
  </conditionalFormatting>
  <conditionalFormatting sqref="B101">
    <cfRule type="expression" priority="1227" dxfId="1504" stopIfTrue="1">
      <formula>NA()</formula>
    </cfRule>
  </conditionalFormatting>
  <conditionalFormatting sqref="C101">
    <cfRule type="expression" priority="1228" dxfId="1504" stopIfTrue="1">
      <formula>NA()</formula>
    </cfRule>
  </conditionalFormatting>
  <conditionalFormatting sqref="C101">
    <cfRule type="expression" priority="1229" dxfId="1504" stopIfTrue="1">
      <formula>NA()</formula>
    </cfRule>
  </conditionalFormatting>
  <conditionalFormatting sqref="B108:C108">
    <cfRule type="expression" priority="1230" dxfId="1504" stopIfTrue="1">
      <formula>NA()</formula>
    </cfRule>
  </conditionalFormatting>
  <conditionalFormatting sqref="B107:C107">
    <cfRule type="expression" priority="1231" dxfId="1504" stopIfTrue="1">
      <formula>NA()</formula>
    </cfRule>
  </conditionalFormatting>
  <conditionalFormatting sqref="E106">
    <cfRule type="expression" priority="1232" dxfId="1504" stopIfTrue="1">
      <formula>NA()</formula>
    </cfRule>
  </conditionalFormatting>
  <conditionalFormatting sqref="B165:C165">
    <cfRule type="expression" priority="1233" dxfId="1504" stopIfTrue="1">
      <formula>NA()</formula>
    </cfRule>
  </conditionalFormatting>
  <conditionalFormatting sqref="B117">
    <cfRule type="expression" priority="1234" dxfId="1504" stopIfTrue="1">
      <formula>NA()</formula>
    </cfRule>
  </conditionalFormatting>
  <conditionalFormatting sqref="A117:A120">
    <cfRule type="expression" priority="1235" dxfId="1504" stopIfTrue="1">
      <formula>NA()</formula>
    </cfRule>
  </conditionalFormatting>
  <conditionalFormatting sqref="B118:C118">
    <cfRule type="expression" priority="1236" dxfId="1504" stopIfTrue="1">
      <formula>NA()</formula>
    </cfRule>
  </conditionalFormatting>
  <conditionalFormatting sqref="B117:C117">
    <cfRule type="expression" priority="1237" dxfId="1504" stopIfTrue="1">
      <formula>NA()</formula>
    </cfRule>
  </conditionalFormatting>
  <conditionalFormatting sqref="C117">
    <cfRule type="expression" priority="1238" dxfId="1504" stopIfTrue="1">
      <formula>NA()</formula>
    </cfRule>
  </conditionalFormatting>
  <conditionalFormatting sqref="B119:C120">
    <cfRule type="expression" priority="1239" dxfId="1504" stopIfTrue="1">
      <formula>NA()</formula>
    </cfRule>
  </conditionalFormatting>
  <conditionalFormatting sqref="B120:C120">
    <cfRule type="expression" priority="1240" dxfId="1504" stopIfTrue="1">
      <formula>NA()</formula>
    </cfRule>
  </conditionalFormatting>
  <conditionalFormatting sqref="B137:C137">
    <cfRule type="expression" priority="1241" dxfId="1504" stopIfTrue="1">
      <formula>NA()</formula>
    </cfRule>
  </conditionalFormatting>
  <conditionalFormatting sqref="C175">
    <cfRule type="expression" priority="1242" dxfId="1504" stopIfTrue="1">
      <formula>NA()</formula>
    </cfRule>
  </conditionalFormatting>
  <conditionalFormatting sqref="B175:C176">
    <cfRule type="expression" priority="1243" dxfId="1504" stopIfTrue="1">
      <formula>NA()</formula>
    </cfRule>
  </conditionalFormatting>
  <conditionalFormatting sqref="C179">
    <cfRule type="expression" priority="1244" dxfId="1504" stopIfTrue="1">
      <formula>NA()</formula>
    </cfRule>
  </conditionalFormatting>
  <conditionalFormatting sqref="B179:C179">
    <cfRule type="expression" priority="1245" dxfId="1504" stopIfTrue="1">
      <formula>NA()</formula>
    </cfRule>
  </conditionalFormatting>
  <conditionalFormatting sqref="A190:A191">
    <cfRule type="expression" priority="1246" dxfId="1504" stopIfTrue="1">
      <formula>NA()</formula>
    </cfRule>
  </conditionalFormatting>
  <conditionalFormatting sqref="A190:C191">
    <cfRule type="expression" priority="1247" dxfId="1504" stopIfTrue="1">
      <formula>NA()</formula>
    </cfRule>
  </conditionalFormatting>
  <conditionalFormatting sqref="B160:C164">
    <cfRule type="expression" priority="1248" dxfId="1504" stopIfTrue="1">
      <formula>NA()</formula>
    </cfRule>
  </conditionalFormatting>
  <conditionalFormatting sqref="C133">
    <cfRule type="expression" priority="1249" dxfId="1504" stopIfTrue="1">
      <formula>NA()</formula>
    </cfRule>
  </conditionalFormatting>
  <conditionalFormatting sqref="B133:C133">
    <cfRule type="expression" priority="1250" dxfId="1504" stopIfTrue="1">
      <formula>NA()</formula>
    </cfRule>
  </conditionalFormatting>
  <conditionalFormatting sqref="B134">
    <cfRule type="expression" priority="1251" dxfId="1504" stopIfTrue="1">
      <formula>NA()</formula>
    </cfRule>
  </conditionalFormatting>
  <conditionalFormatting sqref="B134:C134">
    <cfRule type="expression" priority="1252" dxfId="1504" stopIfTrue="1">
      <formula>NA()</formula>
    </cfRule>
  </conditionalFormatting>
  <conditionalFormatting sqref="B225:C225">
    <cfRule type="expression" priority="1253" dxfId="1504" stopIfTrue="1">
      <formula>NA()</formula>
    </cfRule>
  </conditionalFormatting>
  <conditionalFormatting sqref="D257:E257">
    <cfRule type="expression" priority="1254" dxfId="1504" stopIfTrue="1">
      <formula>NA()</formula>
    </cfRule>
  </conditionalFormatting>
  <conditionalFormatting sqref="B200">
    <cfRule type="expression" priority="1255" dxfId="1504" stopIfTrue="1">
      <formula>NA()</formula>
    </cfRule>
  </conditionalFormatting>
  <conditionalFormatting sqref="B207:C207">
    <cfRule type="expression" priority="1256" dxfId="1504" stopIfTrue="1">
      <formula>NA()</formula>
    </cfRule>
  </conditionalFormatting>
  <conditionalFormatting sqref="B203:C203">
    <cfRule type="expression" priority="1257" dxfId="1504" stopIfTrue="1">
      <formula>NA()</formula>
    </cfRule>
  </conditionalFormatting>
  <conditionalFormatting sqref="B225:C225">
    <cfRule type="expression" priority="1258" dxfId="1504" stopIfTrue="1">
      <formula>NA()</formula>
    </cfRule>
  </conditionalFormatting>
  <conditionalFormatting sqref="B226:C226">
    <cfRule type="expression" priority="1259" dxfId="1504" stopIfTrue="1">
      <formula>NA()</formula>
    </cfRule>
  </conditionalFormatting>
  <conditionalFormatting sqref="B229:C229">
    <cfRule type="expression" priority="1260" dxfId="1504" stopIfTrue="1">
      <formula>NA()</formula>
    </cfRule>
  </conditionalFormatting>
  <conditionalFormatting sqref="B236:C236">
    <cfRule type="expression" priority="1261" dxfId="1504" stopIfTrue="1">
      <formula>NA()</formula>
    </cfRule>
  </conditionalFormatting>
  <conditionalFormatting sqref="B236:C236">
    <cfRule type="expression" priority="1262" dxfId="1504" stopIfTrue="1">
      <formula>NA()</formula>
    </cfRule>
  </conditionalFormatting>
  <conditionalFormatting sqref="B217:C217">
    <cfRule type="expression" priority="1263" dxfId="1504" stopIfTrue="1">
      <formula>NA()</formula>
    </cfRule>
  </conditionalFormatting>
  <conditionalFormatting sqref="B217:C217">
    <cfRule type="expression" priority="1264" dxfId="1504" stopIfTrue="1">
      <formula>NA()</formula>
    </cfRule>
  </conditionalFormatting>
  <conditionalFormatting sqref="B217:C217">
    <cfRule type="expression" priority="1265" dxfId="1504" stopIfTrue="1">
      <formula>NA()</formula>
    </cfRule>
  </conditionalFormatting>
  <conditionalFormatting sqref="B215:C215">
    <cfRule type="expression" priority="1266" dxfId="1504" stopIfTrue="1">
      <formula>NA()</formula>
    </cfRule>
  </conditionalFormatting>
  <conditionalFormatting sqref="B215:C215">
    <cfRule type="expression" priority="1267" dxfId="1504" stopIfTrue="1">
      <formula>NA()</formula>
    </cfRule>
  </conditionalFormatting>
  <conditionalFormatting sqref="B200">
    <cfRule type="expression" priority="1268" dxfId="1504" stopIfTrue="1">
      <formula>NA()</formula>
    </cfRule>
  </conditionalFormatting>
  <conditionalFormatting sqref="C197">
    <cfRule type="expression" priority="1269" dxfId="1504" stopIfTrue="1">
      <formula>NA()</formula>
    </cfRule>
  </conditionalFormatting>
  <conditionalFormatting sqref="C200">
    <cfRule type="expression" priority="1270" dxfId="1504" stopIfTrue="1">
      <formula>NA()</formula>
    </cfRule>
  </conditionalFormatting>
  <conditionalFormatting sqref="C200">
    <cfRule type="expression" priority="1271" dxfId="1504" stopIfTrue="1">
      <formula>NA()</formula>
    </cfRule>
  </conditionalFormatting>
  <conditionalFormatting sqref="B206:C206">
    <cfRule type="expression" priority="1272" dxfId="1504" stopIfTrue="1">
      <formula>NA()</formula>
    </cfRule>
  </conditionalFormatting>
  <conditionalFormatting sqref="B238:C238">
    <cfRule type="expression" priority="1273" dxfId="1504" stopIfTrue="1">
      <formula>NA()</formula>
    </cfRule>
  </conditionalFormatting>
  <conditionalFormatting sqref="B238:C238">
    <cfRule type="expression" priority="1274" dxfId="1504" stopIfTrue="1">
      <formula>NA()</formula>
    </cfRule>
  </conditionalFormatting>
  <conditionalFormatting sqref="B327:C327">
    <cfRule type="expression" priority="1275" dxfId="1504" stopIfTrue="1">
      <formula>NA()</formula>
    </cfRule>
  </conditionalFormatting>
  <conditionalFormatting sqref="B328">
    <cfRule type="expression" priority="1276" dxfId="1504" stopIfTrue="1">
      <formula>NA()</formula>
    </cfRule>
  </conditionalFormatting>
  <conditionalFormatting sqref="C260">
    <cfRule type="expression" priority="1277" dxfId="1504" stopIfTrue="1">
      <formula>NA()</formula>
    </cfRule>
  </conditionalFormatting>
  <conditionalFormatting sqref="B323:C323">
    <cfRule type="expression" priority="1278" dxfId="1504" stopIfTrue="1">
      <formula>NA()</formula>
    </cfRule>
  </conditionalFormatting>
  <conditionalFormatting sqref="B322:C322">
    <cfRule type="expression" priority="1279" dxfId="1504" stopIfTrue="1">
      <formula>NA()</formula>
    </cfRule>
  </conditionalFormatting>
  <conditionalFormatting sqref="B311:C311">
    <cfRule type="expression" priority="1280" dxfId="1504" stopIfTrue="1">
      <formula>NA()</formula>
    </cfRule>
  </conditionalFormatting>
  <conditionalFormatting sqref="B321:C321">
    <cfRule type="expression" priority="1281" dxfId="1504" stopIfTrue="1">
      <formula>NA()</formula>
    </cfRule>
  </conditionalFormatting>
  <conditionalFormatting sqref="B326:C326">
    <cfRule type="expression" priority="1282" dxfId="1504" stopIfTrue="1">
      <formula>NA()</formula>
    </cfRule>
  </conditionalFormatting>
  <conditionalFormatting sqref="C332">
    <cfRule type="expression" priority="1283" dxfId="1504" stopIfTrue="1">
      <formula>NA()</formula>
    </cfRule>
  </conditionalFormatting>
  <conditionalFormatting sqref="C334">
    <cfRule type="expression" priority="1284" dxfId="1504" stopIfTrue="1">
      <formula>NA()</formula>
    </cfRule>
  </conditionalFormatting>
  <conditionalFormatting sqref="B335:C335">
    <cfRule type="expression" priority="1285" dxfId="1504" stopIfTrue="1">
      <formula>NA()</formula>
    </cfRule>
  </conditionalFormatting>
  <conditionalFormatting sqref="C338">
    <cfRule type="expression" priority="1286" dxfId="1504" stopIfTrue="1">
      <formula>NA()</formula>
    </cfRule>
  </conditionalFormatting>
  <conditionalFormatting sqref="C340">
    <cfRule type="expression" priority="1287" dxfId="1504" stopIfTrue="1">
      <formula>NA()</formula>
    </cfRule>
  </conditionalFormatting>
  <conditionalFormatting sqref="B342:C342">
    <cfRule type="expression" priority="1288" dxfId="1504" stopIfTrue="1">
      <formula>NA()</formula>
    </cfRule>
  </conditionalFormatting>
  <conditionalFormatting sqref="B342:C342">
    <cfRule type="expression" priority="1289" dxfId="1504" stopIfTrue="1">
      <formula>NA()</formula>
    </cfRule>
  </conditionalFormatting>
  <conditionalFormatting sqref="B331:C331">
    <cfRule type="expression" priority="1290" dxfId="1504" stopIfTrue="1">
      <formula>NA()</formula>
    </cfRule>
  </conditionalFormatting>
  <conditionalFormatting sqref="B327:C327">
    <cfRule type="expression" priority="1291" dxfId="1504" stopIfTrue="1">
      <formula>NA()</formula>
    </cfRule>
  </conditionalFormatting>
  <conditionalFormatting sqref="B328">
    <cfRule type="expression" priority="1292" dxfId="1504" stopIfTrue="1">
      <formula>NA()</formula>
    </cfRule>
  </conditionalFormatting>
  <conditionalFormatting sqref="B364:C364">
    <cfRule type="expression" priority="1293" dxfId="1504" stopIfTrue="1">
      <formula>NA()</formula>
    </cfRule>
  </conditionalFormatting>
  <conditionalFormatting sqref="B278:C278">
    <cfRule type="expression" priority="1294" dxfId="1504" stopIfTrue="1">
      <formula>NA()</formula>
    </cfRule>
  </conditionalFormatting>
  <conditionalFormatting sqref="B287:C287">
    <cfRule type="expression" priority="1295" dxfId="1504" stopIfTrue="1">
      <formula>NA()</formula>
    </cfRule>
  </conditionalFormatting>
  <conditionalFormatting sqref="B298">
    <cfRule type="expression" priority="1296" dxfId="1504" stopIfTrue="1">
      <formula>NA()</formula>
    </cfRule>
  </conditionalFormatting>
  <conditionalFormatting sqref="B300:C300">
    <cfRule type="expression" priority="1297" dxfId="1504" stopIfTrue="1">
      <formula>NA()</formula>
    </cfRule>
  </conditionalFormatting>
  <conditionalFormatting sqref="C277">
    <cfRule type="expression" priority="1298" dxfId="1504" stopIfTrue="1">
      <formula>NA()</formula>
    </cfRule>
  </conditionalFormatting>
  <conditionalFormatting sqref="C357:C358">
    <cfRule type="expression" priority="1299" dxfId="1504" stopIfTrue="1">
      <formula>NA()</formula>
    </cfRule>
  </conditionalFormatting>
  <conditionalFormatting sqref="B363:C367">
    <cfRule type="expression" priority="1300" dxfId="1504" stopIfTrue="1">
      <formula>NA()</formula>
    </cfRule>
  </conditionalFormatting>
  <conditionalFormatting sqref="B360:C360">
    <cfRule type="expression" priority="1301" dxfId="1504" stopIfTrue="1">
      <formula>NA()</formula>
    </cfRule>
  </conditionalFormatting>
  <conditionalFormatting sqref="B371:C371">
    <cfRule type="expression" priority="1302" dxfId="1504" stopIfTrue="1">
      <formula>NA()</formula>
    </cfRule>
  </conditionalFormatting>
  <conditionalFormatting sqref="B371:C371">
    <cfRule type="expression" priority="1303" dxfId="1504" stopIfTrue="1">
      <formula>NA()</formula>
    </cfRule>
  </conditionalFormatting>
  <conditionalFormatting sqref="B349">
    <cfRule type="expression" priority="1304" dxfId="1504" stopIfTrue="1">
      <formula>NA()</formula>
    </cfRule>
  </conditionalFormatting>
  <conditionalFormatting sqref="D186:E186">
    <cfRule type="expression" priority="1305" dxfId="1504" stopIfTrue="1">
      <formula>NA()</formula>
    </cfRule>
  </conditionalFormatting>
  <conditionalFormatting sqref="D186:E186">
    <cfRule type="expression" priority="1306" dxfId="1504" stopIfTrue="1">
      <formula>NA()</formula>
    </cfRule>
  </conditionalFormatting>
  <conditionalFormatting sqref="A186">
    <cfRule type="expression" priority="1307" dxfId="1504" stopIfTrue="1">
      <formula>NA()</formula>
    </cfRule>
  </conditionalFormatting>
  <conditionalFormatting sqref="A186">
    <cfRule type="expression" priority="1308" dxfId="1504" stopIfTrue="1">
      <formula>NA()</formula>
    </cfRule>
  </conditionalFormatting>
  <conditionalFormatting sqref="C186">
    <cfRule type="expression" priority="1309" dxfId="1504" stopIfTrue="1">
      <formula>NA()</formula>
    </cfRule>
  </conditionalFormatting>
  <conditionalFormatting sqref="B186:C186">
    <cfRule type="expression" priority="1310" dxfId="1504" stopIfTrue="1">
      <formula>NA()</formula>
    </cfRule>
  </conditionalFormatting>
  <conditionalFormatting sqref="D201:E201">
    <cfRule type="expression" priority="1311" dxfId="1504" stopIfTrue="1">
      <formula>NA()</formula>
    </cfRule>
  </conditionalFormatting>
  <conditionalFormatting sqref="A201">
    <cfRule type="expression" priority="1312" dxfId="1504" stopIfTrue="1">
      <formula>NA()</formula>
    </cfRule>
  </conditionalFormatting>
  <conditionalFormatting sqref="A201">
    <cfRule type="expression" priority="1313" dxfId="1504" stopIfTrue="1">
      <formula>NA()</formula>
    </cfRule>
  </conditionalFormatting>
  <conditionalFormatting sqref="A201:C201">
    <cfRule type="expression" priority="1314" dxfId="1504" stopIfTrue="1">
      <formula>NA()</formula>
    </cfRule>
  </conditionalFormatting>
  <conditionalFormatting sqref="A244:A245">
    <cfRule type="expression" priority="1315" dxfId="1504" stopIfTrue="1">
      <formula>NA()</formula>
    </cfRule>
  </conditionalFormatting>
  <conditionalFormatting sqref="D244:E245">
    <cfRule type="expression" priority="1316" dxfId="1504" stopIfTrue="1">
      <formula>NA()</formula>
    </cfRule>
  </conditionalFormatting>
  <conditionalFormatting sqref="D244:E245">
    <cfRule type="expression" priority="1317" dxfId="1504" stopIfTrue="1">
      <formula>NA()</formula>
    </cfRule>
  </conditionalFormatting>
  <conditionalFormatting sqref="A244:A245">
    <cfRule type="expression" priority="1318" dxfId="1504" stopIfTrue="1">
      <formula>NA()</formula>
    </cfRule>
  </conditionalFormatting>
  <conditionalFormatting sqref="B244:C245">
    <cfRule type="expression" priority="1319" dxfId="1504" stopIfTrue="1">
      <formula>NA()</formula>
    </cfRule>
  </conditionalFormatting>
  <conditionalFormatting sqref="B244:C245">
    <cfRule type="expression" priority="1320" dxfId="1504" stopIfTrue="1">
      <formula>NA()</formula>
    </cfRule>
  </conditionalFormatting>
  <conditionalFormatting sqref="B244:C245">
    <cfRule type="expression" priority="1321" dxfId="1504" stopIfTrue="1">
      <formula>NA()</formula>
    </cfRule>
  </conditionalFormatting>
  <conditionalFormatting sqref="D248:E249">
    <cfRule type="expression" priority="1322" dxfId="1504" stopIfTrue="1">
      <formula>NA()</formula>
    </cfRule>
  </conditionalFormatting>
  <conditionalFormatting sqref="D248:E249">
    <cfRule type="expression" priority="1323" dxfId="1504" stopIfTrue="1">
      <formula>NA()</formula>
    </cfRule>
  </conditionalFormatting>
  <conditionalFormatting sqref="A248:A249">
    <cfRule type="expression" priority="1324" dxfId="1504" stopIfTrue="1">
      <formula>NA()</formula>
    </cfRule>
  </conditionalFormatting>
  <conditionalFormatting sqref="B248:C249">
    <cfRule type="expression" priority="1325" dxfId="1504" stopIfTrue="1">
      <formula>NA()</formula>
    </cfRule>
  </conditionalFormatting>
  <conditionalFormatting sqref="B248:C249">
    <cfRule type="expression" priority="1326" dxfId="1504" stopIfTrue="1">
      <formula>NA()</formula>
    </cfRule>
  </conditionalFormatting>
  <conditionalFormatting sqref="B248:C249">
    <cfRule type="expression" priority="1327" dxfId="1504" stopIfTrue="1">
      <formula>NA()</formula>
    </cfRule>
  </conditionalFormatting>
  <conditionalFormatting sqref="A253:A255">
    <cfRule type="expression" priority="1328" dxfId="1504" stopIfTrue="1">
      <formula>NA()</formula>
    </cfRule>
  </conditionalFormatting>
  <conditionalFormatting sqref="D253:E255">
    <cfRule type="expression" priority="1329" dxfId="1504" stopIfTrue="1">
      <formula>NA()</formula>
    </cfRule>
  </conditionalFormatting>
  <conditionalFormatting sqref="D253:E255">
    <cfRule type="expression" priority="1330" dxfId="1504" stopIfTrue="1">
      <formula>NA()</formula>
    </cfRule>
  </conditionalFormatting>
  <conditionalFormatting sqref="A253:A255">
    <cfRule type="expression" priority="1331" dxfId="1504" stopIfTrue="1">
      <formula>NA()</formula>
    </cfRule>
  </conditionalFormatting>
  <conditionalFormatting sqref="B253:C255">
    <cfRule type="expression" priority="1332" dxfId="1504" stopIfTrue="1">
      <formula>NA()</formula>
    </cfRule>
  </conditionalFormatting>
  <conditionalFormatting sqref="B253:C255">
    <cfRule type="expression" priority="1333" dxfId="1504" stopIfTrue="1">
      <formula>NA()</formula>
    </cfRule>
  </conditionalFormatting>
  <conditionalFormatting sqref="B253:C255">
    <cfRule type="expression" priority="1334" dxfId="1504" stopIfTrue="1">
      <formula>NA()</formula>
    </cfRule>
  </conditionalFormatting>
  <conditionalFormatting sqref="A258:A259">
    <cfRule type="expression" priority="1335" dxfId="1504" stopIfTrue="1">
      <formula>NA()</formula>
    </cfRule>
  </conditionalFormatting>
  <conditionalFormatting sqref="D258:E259">
    <cfRule type="expression" priority="1336" dxfId="1504" stopIfTrue="1">
      <formula>NA()</formula>
    </cfRule>
  </conditionalFormatting>
  <conditionalFormatting sqref="D258:E259">
    <cfRule type="expression" priority="1337" dxfId="1504" stopIfTrue="1">
      <formula>NA()</formula>
    </cfRule>
  </conditionalFormatting>
  <conditionalFormatting sqref="A258:A259">
    <cfRule type="expression" priority="1338" dxfId="1504" stopIfTrue="1">
      <formula>NA()</formula>
    </cfRule>
  </conditionalFormatting>
  <conditionalFormatting sqref="B258:C259">
    <cfRule type="expression" priority="1339" dxfId="1504" stopIfTrue="1">
      <formula>NA()</formula>
    </cfRule>
  </conditionalFormatting>
  <conditionalFormatting sqref="B258:C259">
    <cfRule type="expression" priority="1340" dxfId="1504" stopIfTrue="1">
      <formula>NA()</formula>
    </cfRule>
  </conditionalFormatting>
  <conditionalFormatting sqref="B258:C259">
    <cfRule type="expression" priority="1341" dxfId="1504" stopIfTrue="1">
      <formula>NA()</formula>
    </cfRule>
  </conditionalFormatting>
  <conditionalFormatting sqref="A290">
    <cfRule type="expression" priority="1342" dxfId="1504" stopIfTrue="1">
      <formula>NA()</formula>
    </cfRule>
  </conditionalFormatting>
  <conditionalFormatting sqref="D290:E290">
    <cfRule type="expression" priority="1343" dxfId="1504" stopIfTrue="1">
      <formula>NA()</formula>
    </cfRule>
  </conditionalFormatting>
  <conditionalFormatting sqref="D290:E290">
    <cfRule type="expression" priority="1344" dxfId="1504" stopIfTrue="1">
      <formula>NA()</formula>
    </cfRule>
  </conditionalFormatting>
  <conditionalFormatting sqref="A290">
    <cfRule type="expression" priority="1345" dxfId="1504" stopIfTrue="1">
      <formula>NA()</formula>
    </cfRule>
  </conditionalFormatting>
  <conditionalFormatting sqref="B290:C290">
    <cfRule type="expression" priority="1346" dxfId="1504" stopIfTrue="1">
      <formula>NA()</formula>
    </cfRule>
  </conditionalFormatting>
  <conditionalFormatting sqref="B290:C290">
    <cfRule type="expression" priority="1347" dxfId="1504" stopIfTrue="1">
      <formula>NA()</formula>
    </cfRule>
  </conditionalFormatting>
  <conditionalFormatting sqref="B290:C290">
    <cfRule type="expression" priority="1348" dxfId="1504" stopIfTrue="1">
      <formula>NA()</formula>
    </cfRule>
  </conditionalFormatting>
  <conditionalFormatting sqref="D87:E87">
    <cfRule type="expression" priority="1349" dxfId="1504" stopIfTrue="1">
      <formula>NA()</formula>
    </cfRule>
  </conditionalFormatting>
  <conditionalFormatting sqref="A87">
    <cfRule type="expression" priority="1350" dxfId="1504" stopIfTrue="1">
      <formula>NA()</formula>
    </cfRule>
  </conditionalFormatting>
  <conditionalFormatting sqref="B227">
    <cfRule type="expression" priority="1351" dxfId="1504" stopIfTrue="1">
      <formula>NA()</formula>
    </cfRule>
  </conditionalFormatting>
  <conditionalFormatting sqref="B227">
    <cfRule type="expression" priority="1352" dxfId="1504" stopIfTrue="1">
      <formula>NA()</formula>
    </cfRule>
  </conditionalFormatting>
  <conditionalFormatting sqref="C231:E231">
    <cfRule type="expression" priority="1353" dxfId="1504" stopIfTrue="1">
      <formula>NA()</formula>
    </cfRule>
  </conditionalFormatting>
  <conditionalFormatting sqref="C232:E232">
    <cfRule type="expression" priority="1354" dxfId="1504" stopIfTrue="1">
      <formula>IF("#ref!"="SINAPI",1,0)</formula>
    </cfRule>
  </conditionalFormatting>
  <conditionalFormatting sqref="D231:E231">
    <cfRule type="expression" priority="1355" dxfId="1504" stopIfTrue="1">
      <formula>NA()</formula>
    </cfRule>
  </conditionalFormatting>
  <conditionalFormatting sqref="C232:E232">
    <cfRule type="expression" priority="1356" dxfId="1504" stopIfTrue="1">
      <formula>IF("#ref!"="PRÓPRIA",1,0)</formula>
    </cfRule>
  </conditionalFormatting>
  <conditionalFormatting sqref="D231:E231">
    <cfRule type="expression" priority="1357" dxfId="1504" stopIfTrue="1">
      <formula>NA()</formula>
    </cfRule>
  </conditionalFormatting>
  <conditionalFormatting sqref="C232:E232">
    <cfRule type="expression" priority="1358" dxfId="1504" stopIfTrue="1">
      <formula>IF("#ref!"="EDIF",1,0)</formula>
    </cfRule>
  </conditionalFormatting>
  <conditionalFormatting sqref="B226">
    <cfRule type="expression" priority="1359" dxfId="1504" stopIfTrue="1">
      <formula>NA()</formula>
    </cfRule>
  </conditionalFormatting>
  <conditionalFormatting sqref="B235">
    <cfRule type="expression" priority="1360" dxfId="1504" stopIfTrue="1">
      <formula>NA()</formula>
    </cfRule>
  </conditionalFormatting>
  <conditionalFormatting sqref="A50">
    <cfRule type="expression" priority="1361" dxfId="1504" stopIfTrue="1">
      <formula>NA()</formula>
    </cfRule>
  </conditionalFormatting>
  <conditionalFormatting sqref="B50:C50">
    <cfRule type="expression" priority="1362" dxfId="1504" stopIfTrue="1">
      <formula>NA()</formula>
    </cfRule>
  </conditionalFormatting>
  <conditionalFormatting sqref="B50:C50">
    <cfRule type="expression" priority="1363" dxfId="1504" stopIfTrue="1">
      <formula>NA()</formula>
    </cfRule>
  </conditionalFormatting>
  <conditionalFormatting sqref="B226:C226">
    <cfRule type="expression" priority="1364" dxfId="1504" stopIfTrue="1">
      <formula>NA()</formula>
    </cfRule>
  </conditionalFormatting>
  <conditionalFormatting sqref="B226:C226">
    <cfRule type="expression" priority="1365" dxfId="1504" stopIfTrue="1">
      <formula>NA()</formula>
    </cfRule>
  </conditionalFormatting>
  <conditionalFormatting sqref="B204:C204">
    <cfRule type="expression" priority="1366" dxfId="1504" stopIfTrue="1">
      <formula>NA()</formula>
    </cfRule>
  </conditionalFormatting>
  <conditionalFormatting sqref="B204:C204">
    <cfRule type="expression" priority="1367" dxfId="1504" stopIfTrue="1">
      <formula>NA()</formula>
    </cfRule>
  </conditionalFormatting>
  <conditionalFormatting sqref="C252">
    <cfRule type="expression" priority="1368" dxfId="1504" stopIfTrue="1">
      <formula>NA()</formula>
    </cfRule>
  </conditionalFormatting>
  <conditionalFormatting sqref="C257">
    <cfRule type="expression" priority="1369" dxfId="1504" stopIfTrue="1">
      <formula>NA()</formula>
    </cfRule>
  </conditionalFormatting>
  <printOptions/>
  <pageMargins left="0.5118055555555555" right="0.5118055555555555" top="0.7875" bottom="0.7875" header="0.5118055555555555" footer="0.511805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showZeros="0" view="pageBreakPreview" zoomScale="85" zoomScaleSheetLayoutView="85" zoomScalePageLayoutView="0" workbookViewId="0" topLeftCell="A1">
      <selection activeCell="A1" sqref="A1"/>
    </sheetView>
  </sheetViews>
  <sheetFormatPr defaultColWidth="8.421875" defaultRowHeight="15" customHeight="1"/>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Knijnik Engenharia SS</dc:creator>
  <cp:keywords/>
  <dc:description/>
  <cp:lastModifiedBy>aclsilva</cp:lastModifiedBy>
  <cp:lastPrinted>2018-09-24T14:46:17Z</cp:lastPrinted>
  <dcterms:created xsi:type="dcterms:W3CDTF">2014-08-26T19:10:36Z</dcterms:created>
  <dcterms:modified xsi:type="dcterms:W3CDTF">2018-11-12T12:01:51Z</dcterms:modified>
  <cp:category/>
  <cp:version/>
  <cp:contentType/>
  <cp:contentStatus/>
  <cp:revision>379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